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9월\260917 LG 헬로비전 경주국사\"/>
    </mc:Choice>
  </mc:AlternateContent>
  <xr:revisionPtr revIDLastSave="0" documentId="13_ncr:1_{DEDF5EE5-FB39-4EC8-9CF4-64B3459515E2}" xr6:coauthVersionLast="36" xr6:coauthVersionMax="47" xr10:uidLastSave="{00000000-0000-0000-0000-000000000000}"/>
  <bookViews>
    <workbookView xWindow="0" yWindow="0" windowWidth="21576" windowHeight="5388" xr2:uid="{00000000-000D-0000-FFFF-FFFF00000000}"/>
  </bookViews>
  <sheets>
    <sheet name="회수품" sheetId="16" r:id="rId1"/>
  </sheets>
  <definedNames>
    <definedName name="_xlnm._FilterDatabase" localSheetId="0" hidden="1">회수품!$A$3:$I$4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6" l="1"/>
  <c r="F7" i="16"/>
  <c r="F6" i="16"/>
  <c r="F5" i="16"/>
  <c r="E7" i="16"/>
  <c r="E6" i="16"/>
  <c r="E5" i="16"/>
  <c r="I7" i="16" l="1"/>
  <c r="I6" i="16"/>
  <c r="I5" i="16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<sst xmlns="http://schemas.openxmlformats.org/spreadsheetml/2006/main" count="26" uniqueCount="26">
  <si>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</si>
  <si>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</si>
  <si>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점검 형태</t>
    <phoneticPr fontId="19" type="noConversion"/>
  </si>
  <si>
    <t>AS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</si>
  <si>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</si>
  <si>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</si>
  <si>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</si>
  <si>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</si>
  <si>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</si>
  <si>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</si>
  <si>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</si>
  <si>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</si>
  <si>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</si>
  <si>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내부저항 증가율</t>
    <phoneticPr fontId="19" type="noConversion"/>
  </si>
  <si>
    <t>평균값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</si>
  <si>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</si>
  <si>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</si>
  <si>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</si>
  <si>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</si>
  <si>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</si>
  <si>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ESP200-12</t>
    <phoneticPr fontId="19" type="noConversion"/>
  </si>
  <si>
    <t>회수품</t>
    <phoneticPr fontId="19" type="noConversion"/>
  </si>
  <si>
    <t>1. 설치중 발생된 제품으로 인터셀(당사대리점)회수하여 점검진행
2. 전압 및 내부저항: 내부단륵으로 판단
3. 1EA 전지 무상교체 진행예정</t>
    <phoneticPr fontId="19" type="noConversion"/>
  </si>
  <si>
    <t>-</t>
    <phoneticPr fontId="19" type="noConversion"/>
  </si>
  <si>
    <t>LG 헬로비전 경주 국사</t>
    <phoneticPr fontId="19" type="noConversion"/>
  </si>
  <si>
    <t>2026.08.42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</si>
</sst>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5" fillId="34" borderId="10" xfId="42" applyNumberFormat="1" applyFont="1" applyFill="1" applyBorder="1" applyAlignment="1">
      <alignment horizontal="center" vertical="center"/>
    </xf>
    <xf numFmtId="0" fontId="25" fillId="34" borderId="13" xfId="42" applyFont="1" applyFill="1" applyBorder="1" applyAlignment="1">
      <alignment horizontal="center" vertical="center"/>
    </xf>
    <xf numFmtId="0" fontId="25" fillId="34" borderId="10" xfId="42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179" fontId="25" fillId="34" borderId="10" xfId="0" applyNumberFormat="1" applyFont="1" applyFill="1" applyBorder="1" applyAlignment="1">
      <alignment horizontal="center" vertical="center"/>
    </xf>
    <xf numFmtId="178" fontId="25" fillId="34" borderId="10" xfId="42" applyNumberFormat="1" applyFont="1" applyFill="1" applyBorder="1" applyAlignment="1">
      <alignment horizontal="center" vertical="center"/>
    </xf>
    <xf numFmtId="177" fontId="25" fillId="34" borderId="10" xfId="42" applyNumberFormat="1" applyFont="1" applyFill="1" applyBorder="1" applyAlignment="1">
      <alignment horizontal="center" vertical="center" wrapText="1"/>
    </xf>
    <xf numFmtId="9" fontId="25" fillId="34" borderId="10" xfId="43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Border="1" applyAlignment="1">
      <alignment horizontal="center" vertical="center"/>
    </xf>
    <xf numFmtId="14" fontId="20" fillId="0" borderId="15" xfId="0" applyNumberFormat="1" applyFont="1" applyBorder="1" applyAlignment="1">
      <alignment horizontal="center" vertical="center"/>
    </xf>
    <xf numFmtId="14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left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 xr:uid="{00000000-0005-0000-0000-000029000000}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2" xfId="44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530344</xdr:colOff>
      <xdr:row>8</xdr:row>
      <xdr:rowOff>2207242</xdr:rowOff>
    </xdr:from>
    <xdr:to>
      <xdr:col>8</xdr:col>
      <xdr:colOff>578417</xdr:colOff>
      <xdr:row>9</xdr:row>
      <xdr:rowOff>59299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474069" y="13684867"/>
          <a:ext cx="1343473" cy="3380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693420</xdr:colOff>
      <xdr:row>8</xdr:row>
      <xdr:rowOff>392430</xdr:rowOff>
    </xdr:from>
    <xdr:to>
      <xdr:col>5</xdr:col>
      <xdr:colOff>937257</xdr:colOff>
      <xdr:row>8</xdr:row>
      <xdr:rowOff>2133600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4B3B9E-FCBF-4D6F-A362-32F962F399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9221"/>
        <a:stretch/>
      </xdr:blipFill>
      <xdr:spPr>
        <a:xfrm>
          <a:off x="3560445" y="3345180"/>
          <a:ext cx="2668902" cy="1741170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</xdr:colOff>
      <xdr:row>8</xdr:row>
      <xdr:rowOff>377191</xdr:rowOff>
    </xdr:from>
    <xdr:to>
      <xdr:col>2</xdr:col>
      <xdr:colOff>667011</xdr:colOff>
      <xdr:row>8</xdr:row>
      <xdr:rowOff>2116456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C173EAE-B10F-4A01-9A88-042CD743FE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58" t="43517" r="10200" b="17552"/>
        <a:stretch/>
      </xdr:blipFill>
      <xdr:spPr>
        <a:xfrm>
          <a:off x="1183005" y="3329941"/>
          <a:ext cx="2351031" cy="1744980"/>
        </a:xfrm>
        <a:prstGeom prst="rect">
          <a:avLst/>
        </a:prstGeom>
      </xdr:spPr>
    </xdr:pic>
    <xdr:clientData/>
  </xdr:twoCellAnchor>
  <xdr:twoCellAnchor editAs="oneCell">
    <xdr:from>
      <xdr:col>6</xdr:col>
      <xdr:colOff>584834</xdr:colOff>
      <xdr:row>8</xdr:row>
      <xdr:rowOff>312420</xdr:rowOff>
    </xdr:from>
    <xdr:to>
      <xdr:col>8</xdr:col>
      <xdr:colOff>1426845</xdr:colOff>
      <xdr:row>8</xdr:row>
      <xdr:rowOff>2183130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873209E-1D76-4D0D-A1EF-22745F1824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456" t="31944" r="8513" b="14021"/>
        <a:stretch/>
      </xdr:blipFill>
      <xdr:spPr>
        <a:xfrm rot="16200000">
          <a:off x="7539037" y="2702242"/>
          <a:ext cx="1866900" cy="29927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zoomScaleNormal="100" workbookViewId="0">
      <selection activeCell="O7" sqref="O7"/>
    </sheetView>
  </sheetViews>
  <sheetFormatPr defaultColWidth="9" defaultRowHeight="15" x14ac:dyDescent="0.4"/>
  <cols>
    <col min="1" max="1" width="14.8984375" style="7" customWidth="1"/>
    <col min="2" max="2" width="22.69921875" style="7" bestFit="1" customWidth="1"/>
    <col min="3" max="3" width="13.0976562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1" t="s">
        <v>0</v>
      </c>
      <c r="B2" s="21" t="s">
        <v>20</v>
      </c>
      <c r="C2" s="21" t="s">
        <v>1</v>
      </c>
      <c r="D2" s="35" t="s">
        <v>25</v>
      </c>
      <c r="E2" s="36"/>
      <c r="F2" s="10" t="s">
        <v>2</v>
      </c>
      <c r="G2" s="14" t="s">
        <v>3</v>
      </c>
      <c r="H2" s="21" t="s">
        <v>4</v>
      </c>
      <c r="I2" s="10">
        <v>1</v>
      </c>
      <c r="J2"/>
      <c r="K2"/>
    </row>
    <row r="3" spans="1:11" ht="30" x14ac:dyDescent="0.4">
      <c r="A3" s="2" t="s">
        <v>5</v>
      </c>
      <c r="B3" s="2" t="s">
        <v>6</v>
      </c>
      <c r="C3" s="2" t="s">
        <v>7</v>
      </c>
      <c r="D3" s="2" t="s">
        <v>8</v>
      </c>
      <c r="E3" s="11" t="s">
        <v>9</v>
      </c>
      <c r="F3" s="16" t="s">
        <v>10</v>
      </c>
      <c r="G3" s="12" t="s">
        <v>11</v>
      </c>
      <c r="H3" s="16" t="s">
        <v>12</v>
      </c>
      <c r="I3" s="17" t="s">
        <v>13</v>
      </c>
      <c r="J3"/>
      <c r="K3"/>
    </row>
    <row r="4" spans="1:11" ht="17.399999999999999" x14ac:dyDescent="0.4">
      <c r="A4" s="22">
        <v>46282</v>
      </c>
      <c r="B4" s="23" t="s">
        <v>24</v>
      </c>
      <c r="C4" s="23" t="s">
        <v>21</v>
      </c>
      <c r="D4" s="24">
        <v>1</v>
      </c>
      <c r="E4" s="25">
        <v>12.42</v>
      </c>
      <c r="F4" s="26">
        <v>4.42</v>
      </c>
      <c r="G4" s="27" t="s">
        <v>23</v>
      </c>
      <c r="H4" s="28">
        <v>2.2999999999999998</v>
      </c>
      <c r="I4" s="29">
        <f t="shared" ref="I4" si="0">F4/H4</f>
        <v>1.9217391304347826</v>
      </c>
      <c r="J4"/>
      <c r="K4"/>
    </row>
    <row r="5" spans="1:11" ht="17.399999999999999" x14ac:dyDescent="0.4">
      <c r="A5" s="37" t="s">
        <v>14</v>
      </c>
      <c r="B5" s="38"/>
      <c r="C5" s="38"/>
      <c r="D5" s="39"/>
      <c r="E5" s="18">
        <f>AVERAGE(E4:E4)</f>
        <v>12.42</v>
      </c>
      <c r="F5" s="18">
        <f>AVERAGE(F4:F4)</f>
        <v>4.42</v>
      </c>
      <c r="G5" s="20"/>
      <c r="H5" s="20"/>
      <c r="I5" s="19">
        <f>AVERAGE(I4:I4)</f>
        <v>1.9217391304347826</v>
      </c>
      <c r="J5"/>
      <c r="K5"/>
    </row>
    <row r="6" spans="1:11" ht="17.399999999999999" x14ac:dyDescent="0.4">
      <c r="A6" s="40" t="s">
        <v>15</v>
      </c>
      <c r="B6" s="41"/>
      <c r="C6" s="41"/>
      <c r="D6" s="42"/>
      <c r="E6" s="4">
        <f>MAX(E4:E4)</f>
        <v>12.42</v>
      </c>
      <c r="F6" s="4">
        <f>MAX(F4:F4)</f>
        <v>4.42</v>
      </c>
      <c r="G6" s="5"/>
      <c r="H6" s="6"/>
      <c r="I6" s="15">
        <f>MAX(I4:I4)</f>
        <v>1.9217391304347826</v>
      </c>
      <c r="J6"/>
      <c r="K6"/>
    </row>
    <row r="7" spans="1:11" ht="17.399999999999999" x14ac:dyDescent="0.4">
      <c r="A7" s="40" t="s">
        <v>16</v>
      </c>
      <c r="B7" s="41"/>
      <c r="C7" s="41"/>
      <c r="D7" s="42"/>
      <c r="E7" s="4">
        <f>MIN(E4:E4)</f>
        <v>12.42</v>
      </c>
      <c r="F7" s="4">
        <f>MIN(F4:F4)</f>
        <v>4.42</v>
      </c>
      <c r="G7" s="5"/>
      <c r="H7" s="6"/>
      <c r="I7" s="15">
        <f>MIN(I4:I4)</f>
        <v>1.9217391304347826</v>
      </c>
      <c r="J7"/>
      <c r="K7"/>
    </row>
    <row r="8" spans="1:11" ht="72" customHeight="1" x14ac:dyDescent="0.4">
      <c r="A8" s="1" t="s">
        <v>17</v>
      </c>
      <c r="B8" s="43" t="s">
        <v>22</v>
      </c>
      <c r="C8" s="31"/>
      <c r="D8" s="31"/>
      <c r="E8" s="32"/>
      <c r="F8" s="3" t="s">
        <v>18</v>
      </c>
      <c r="G8" s="31"/>
      <c r="H8" s="31"/>
      <c r="I8" s="32"/>
      <c r="J8"/>
      <c r="K8"/>
    </row>
    <row r="9" spans="1:11" ht="195.75" customHeight="1" x14ac:dyDescent="0.4">
      <c r="A9" s="3" t="s">
        <v>19</v>
      </c>
      <c r="B9" s="30"/>
      <c r="C9" s="31"/>
      <c r="D9" s="31"/>
      <c r="E9" s="32"/>
      <c r="F9" s="3"/>
      <c r="G9" s="33"/>
      <c r="H9" s="33"/>
      <c r="I9" s="34"/>
      <c r="J9"/>
    </row>
    <row r="10" spans="1:11" x14ac:dyDescent="0.4">
      <c r="H10" s="13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</sheetData>
  <autoFilter ref="A3:I4" xr:uid="{00000000-0009-0000-0000-000000000000}"/>
  <mergeCells count="8">
    <mergeCell ref="B9:E9"/>
    <mergeCell ref="G9:I9"/>
    <mergeCell ref="D2:E2"/>
    <mergeCell ref="A5:D5"/>
    <mergeCell ref="A6:D6"/>
    <mergeCell ref="A7:D7"/>
    <mergeCell ref="B8:E8"/>
    <mergeCell ref="G8:I8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회수품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2026-09-17T23:02:03Z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