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 activeTab="3"/>
  </bookViews>
  <sheets>
    <sheet name="UPS40KVA" sheetId="8" r:id="rId1"/>
    <sheet name="UPS60KVA" sheetId="9" r:id="rId2"/>
    <sheet name="정류기" sheetId="10" r:id="rId3"/>
    <sheet name="비상발전기" sheetId="11" r:id="rId4"/>
    <sheet name="양식" sheetId="6" r:id="rId5"/>
    <sheet name="고로치터널" sheetId="7" r:id="rId6"/>
    <sheet name="Sheet4" sheetId="4" r:id="rId7"/>
    <sheet name="Sheet2" sheetId="2" r:id="rId8"/>
    <sheet name="Sheet3" sheetId="3" r:id="rId9"/>
  </sheets>
  <definedNames>
    <definedName name="_xlnm._FilterDatabase" localSheetId="0" hidden="1">UPS40KVA!$A$6:$D$46</definedName>
    <definedName name="_xlnm._FilterDatabase" localSheetId="1" hidden="1">UPS60KVA!$A$6:$D$46</definedName>
    <definedName name="_xlnm._FilterDatabase" localSheetId="5" hidden="1">고로치터널!$A$6:$D$46</definedName>
    <definedName name="_xlnm._FilterDatabase" localSheetId="3" hidden="1">비상발전기!$A$6:$D$46</definedName>
    <definedName name="_xlnm._FilterDatabase" localSheetId="4" hidden="1">양식!$A$6:$D$46</definedName>
    <definedName name="_xlnm._FilterDatabase" localSheetId="2" hidden="1">정류기!$A$6:$D$46</definedName>
  </definedNames>
  <calcPr calcId="162913"/>
</workbook>
</file>

<file path=xl/calcChain.xml><?xml version="1.0" encoding="utf-8"?>
<calcChain xmlns="http://schemas.openxmlformats.org/spreadsheetml/2006/main">
  <c r="H11" i="11" l="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H8" i="11"/>
  <c r="G8" i="11"/>
  <c r="D8" i="11"/>
  <c r="H7" i="11"/>
  <c r="G7" i="11"/>
  <c r="D7" i="11"/>
  <c r="O3" i="11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G8" i="10"/>
  <c r="D8" i="10"/>
  <c r="H7" i="10"/>
  <c r="G7" i="10"/>
  <c r="D7" i="10"/>
  <c r="O3" i="10"/>
  <c r="H11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O3" i="6" l="1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H11" i="7"/>
  <c r="D11" i="7"/>
  <c r="D10" i="7"/>
  <c r="D9" i="7"/>
  <c r="H8" i="7"/>
  <c r="G8" i="7"/>
  <c r="D8" i="7"/>
  <c r="H7" i="7"/>
  <c r="G7" i="7"/>
  <c r="D7" i="7"/>
  <c r="O3" i="7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<sst xmlns="http://schemas.openxmlformats.org/spreadsheetml/2006/main" count="181" uniqueCount="45">
  <si>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</si>
  <si>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</si>
  <si>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</si>
  <si>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</si>
  <si>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</si>
  <si>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</si>
  <si>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</si>
  <si>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</si>
  <si>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</si>
  <si>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</si>
  <si>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</si>
  <si>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</si>
  <si>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BS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</si>
  <si>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</si>
  <si>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</si>
  <si>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</si>
  <si>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</si>
  <si>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</si>
  <si>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고로치터널</t>
    <phoneticPr fontId="19" type="noConversion"/>
  </si>
  <si>
    <t>UPS30KVA</t>
    <phoneticPr fontId="19" type="noConversion"/>
  </si>
  <si>
    <t>용량</t>
    <phoneticPr fontId="19" type="noConversion"/>
  </si>
  <si>
    <t>RP</t>
    <phoneticPr fontId="19" type="noConversion"/>
  </si>
  <si>
    <t>온도-주위(℃)</t>
    <phoneticPr fontId="19" type="noConversion"/>
  </si>
  <si>
    <t>온도-배터리(℃)</t>
    <phoneticPr fontId="19" type="noConversion"/>
  </si>
  <si>
    <t>최대</t>
    <phoneticPr fontId="19" type="noConversion"/>
  </si>
  <si>
    <t>최소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</si>
  <si>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</si>
  <si>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</si>
  <si>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</si>
  <si>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</si>
  <si>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</si>
  <si>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</si>
  <si>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한국도로공사담양지사</t>
    <phoneticPr fontId="19" type="noConversion"/>
  </si>
  <si>
    <t>문수산터널주관리소</t>
    <phoneticPr fontId="19" type="noConversion"/>
  </si>
  <si>
    <t>BS</t>
    <phoneticPr fontId="19" type="noConversion"/>
  </si>
  <si>
    <t>RP</t>
    <phoneticPr fontId="19" type="noConversion"/>
  </si>
  <si>
    <t>KA0E24</t>
    <phoneticPr fontId="19" type="noConversion"/>
  </si>
  <si>
    <t>주의관찰</t>
    <phoneticPr fontId="19" type="noConversion"/>
  </si>
  <si>
    <t>한국도로공사담양지사</t>
    <phoneticPr fontId="19" type="noConversion"/>
  </si>
  <si>
    <t>문수산터널주관리소</t>
    <phoneticPr fontId="19" type="noConversion"/>
  </si>
  <si>
    <t>BS</t>
    <phoneticPr fontId="19" type="noConversion"/>
  </si>
  <si>
    <t>RP</t>
    <phoneticPr fontId="19" type="noConversion"/>
  </si>
  <si>
    <t>KJ0C28</t>
    <phoneticPr fontId="19" type="noConversion"/>
  </si>
  <si>
    <t>KJ0C25</t>
    <phoneticPr fontId="19" type="noConversion"/>
  </si>
  <si>
    <t>KA0E24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</si>
</sst>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2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178" fontId="20" fillId="33" borderId="10" xfId="43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178" fontId="20" fillId="0" borderId="0" xfId="43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8" fontId="20" fillId="0" borderId="10" xfId="43" applyNumberFormat="1" applyFont="1" applyFill="1" applyBorder="1" applyAlignment="1">
      <alignment horizontal="center" vertical="center"/>
    </xf>
    <xf numFmtId="182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23" sqref="C2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44098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200</v>
      </c>
      <c r="G3" s="25" t="s">
        <v>36</v>
      </c>
      <c r="H3" s="25">
        <v>44013</v>
      </c>
      <c r="I3" s="15"/>
      <c r="J3" s="16">
        <v>30</v>
      </c>
      <c r="K3" s="26">
        <v>27</v>
      </c>
      <c r="L3" s="26">
        <v>26</v>
      </c>
      <c r="M3" s="22">
        <v>0</v>
      </c>
      <c r="N3" s="22">
        <v>1.6</v>
      </c>
      <c r="O3" s="24">
        <f>N3/$F$3</f>
        <v>8.0000000000000002E-3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13.24</v>
      </c>
      <c r="C7" s="20">
        <v>3.46</v>
      </c>
      <c r="D7" s="12" t="e">
        <f t="shared" ref="D7:D46" si="0">C7/$I$3</f>
        <v>#DIV/0!</v>
      </c>
      <c r="F7" s="27" t="s">
        <v>30</v>
      </c>
      <c r="G7" s="27">
        <f>MAX(B7:B46)</f>
        <v>13.28</v>
      </c>
      <c r="H7" s="27">
        <f>MAX(C7:C46)</f>
        <v>6.83</v>
      </c>
      <c r="J7"/>
      <c r="K7"/>
    </row>
    <row r="8" spans="1:15">
      <c r="A8" s="9">
        <v>2</v>
      </c>
      <c r="B8" s="20">
        <v>13.26</v>
      </c>
      <c r="C8" s="20">
        <v>3.13</v>
      </c>
      <c r="D8" s="12" t="e">
        <f t="shared" si="0"/>
        <v>#DIV/0!</v>
      </c>
      <c r="F8" s="27" t="s">
        <v>31</v>
      </c>
      <c r="G8" s="27">
        <f>MIN(B7:B46)</f>
        <v>13.21</v>
      </c>
      <c r="H8" s="27">
        <f>MIN(C7:C46)</f>
        <v>1.77</v>
      </c>
      <c r="J8"/>
      <c r="K8"/>
    </row>
    <row r="9" spans="1:15">
      <c r="A9" s="9">
        <v>3</v>
      </c>
      <c r="B9" s="20">
        <v>13.27</v>
      </c>
      <c r="C9" s="20">
        <v>2.67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13.28</v>
      </c>
      <c r="C10" s="20">
        <v>2.78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13.26</v>
      </c>
      <c r="C11" s="20">
        <v>2.4500000000000002</v>
      </c>
      <c r="D11" s="12" t="e">
        <f t="shared" si="0"/>
        <v>#DIV/0!</v>
      </c>
      <c r="F11" s="27" t="s">
        <v>27</v>
      </c>
      <c r="G11" s="29">
        <v>397.6</v>
      </c>
      <c r="H11" s="27">
        <f>G11/$J$3</f>
        <v>13.253333333333334</v>
      </c>
      <c r="J11"/>
      <c r="K11"/>
    </row>
    <row r="12" spans="1:15">
      <c r="A12" s="9">
        <v>6</v>
      </c>
      <c r="B12" s="20">
        <v>13.27</v>
      </c>
      <c r="C12" s="20">
        <v>2.2400000000000002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13.28</v>
      </c>
      <c r="C13" s="20">
        <v>2.4500000000000002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13.26</v>
      </c>
      <c r="C14" s="20">
        <v>2.33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13.27</v>
      </c>
      <c r="C15" s="20">
        <v>2.63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13.27</v>
      </c>
      <c r="C16" s="20">
        <v>2.69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13.27</v>
      </c>
      <c r="C17" s="20">
        <v>2.82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13.27</v>
      </c>
      <c r="C18" s="20">
        <v>2.77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13.27</v>
      </c>
      <c r="C19" s="20">
        <v>2.87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13.25</v>
      </c>
      <c r="C20" s="20">
        <v>2.79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13.27</v>
      </c>
      <c r="C21" s="20">
        <v>2.73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13.24</v>
      </c>
      <c r="C22" s="20">
        <v>2.69</v>
      </c>
      <c r="D22" s="12" t="e">
        <f t="shared" si="0"/>
        <v>#DIV/0!</v>
      </c>
      <c r="J22"/>
      <c r="K22"/>
    </row>
    <row r="23" spans="1:11">
      <c r="A23" s="34">
        <v>17</v>
      </c>
      <c r="B23" s="35">
        <v>13.21</v>
      </c>
      <c r="C23" s="35">
        <v>6.83</v>
      </c>
      <c r="D23" s="36" t="e">
        <f t="shared" si="0"/>
        <v>#DIV/0!</v>
      </c>
      <c r="E23" s="5" t="s">
        <v>37</v>
      </c>
      <c r="J23"/>
      <c r="K23"/>
    </row>
    <row r="24" spans="1:11">
      <c r="A24" s="9">
        <v>18</v>
      </c>
      <c r="B24" s="20">
        <v>13.23</v>
      </c>
      <c r="C24" s="20">
        <v>3.74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13.24</v>
      </c>
      <c r="C25" s="20">
        <v>3.8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13.24</v>
      </c>
      <c r="C26" s="20">
        <v>2.56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13.26</v>
      </c>
      <c r="C27" s="20">
        <v>2.72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13.26</v>
      </c>
      <c r="C28" s="20">
        <v>1.77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13.25</v>
      </c>
      <c r="C29" s="20">
        <v>2.27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13.23</v>
      </c>
      <c r="C30" s="20">
        <v>2.09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13.24</v>
      </c>
      <c r="C31" s="20">
        <v>2.4700000000000002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13.24</v>
      </c>
      <c r="C32" s="20">
        <v>2.57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13.24</v>
      </c>
      <c r="C33" s="20">
        <v>2.66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13.24</v>
      </c>
      <c r="C34" s="20">
        <v>2.73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13.22</v>
      </c>
      <c r="C35" s="20">
        <v>2.73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13.22</v>
      </c>
      <c r="C36" s="20">
        <v>2.72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1" priority="1">
      <formula>$D7&gt;=2</formula>
    </cfRule>
    <cfRule type="expression" dxfId="1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workbookViewId="0">
      <selection activeCell="H12" sqref="H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44098</v>
      </c>
      <c r="B3" s="19" t="s">
        <v>38</v>
      </c>
      <c r="C3" s="19" t="s">
        <v>39</v>
      </c>
      <c r="D3" s="19" t="s">
        <v>40</v>
      </c>
      <c r="E3" s="13" t="s">
        <v>41</v>
      </c>
      <c r="F3" s="16">
        <v>100</v>
      </c>
      <c r="G3" s="25" t="s">
        <v>42</v>
      </c>
      <c r="H3" s="25">
        <v>44013</v>
      </c>
      <c r="I3" s="15"/>
      <c r="J3" s="16">
        <v>80</v>
      </c>
      <c r="K3" s="26">
        <v>25</v>
      </c>
      <c r="L3" s="26">
        <v>23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13.22</v>
      </c>
      <c r="C7" s="27">
        <v>4.05</v>
      </c>
      <c r="D7" s="12" t="e">
        <f t="shared" ref="D7:D46" si="0">C7/$I$3</f>
        <v>#DIV/0!</v>
      </c>
      <c r="F7" s="27" t="s">
        <v>30</v>
      </c>
      <c r="G7" s="27">
        <f>MAX(B7:B46)</f>
        <v>13.26</v>
      </c>
      <c r="H7" s="27">
        <f>MAX(C7:C46)</f>
        <v>4.09</v>
      </c>
      <c r="J7"/>
      <c r="K7"/>
    </row>
    <row r="8" spans="1:15">
      <c r="A8" s="9">
        <v>2</v>
      </c>
      <c r="B8" s="20">
        <v>13.23</v>
      </c>
      <c r="C8" s="27">
        <v>4.04</v>
      </c>
      <c r="D8" s="12" t="e">
        <f t="shared" si="0"/>
        <v>#DIV/0!</v>
      </c>
      <c r="F8" s="27" t="s">
        <v>31</v>
      </c>
      <c r="G8" s="27">
        <f>MIN(B7:B46)</f>
        <v>13.09</v>
      </c>
      <c r="H8" s="27">
        <f>MIN(C7:C46)</f>
        <v>3.92</v>
      </c>
      <c r="J8"/>
      <c r="K8"/>
    </row>
    <row r="9" spans="1:15">
      <c r="A9" s="9">
        <v>3</v>
      </c>
      <c r="B9" s="20">
        <v>13.25</v>
      </c>
      <c r="C9" s="27">
        <v>4.07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13.24</v>
      </c>
      <c r="C10" s="27">
        <v>4.05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13.26</v>
      </c>
      <c r="C11" s="27">
        <v>4.04</v>
      </c>
      <c r="D11" s="12" t="e">
        <f t="shared" si="0"/>
        <v>#DIV/0!</v>
      </c>
      <c r="F11" s="27" t="s">
        <v>27</v>
      </c>
      <c r="G11" s="29">
        <v>528.29999999999995</v>
      </c>
      <c r="H11" s="27">
        <f>G11/40</f>
        <v>13.2075</v>
      </c>
      <c r="J11"/>
      <c r="K11"/>
    </row>
    <row r="12" spans="1:15">
      <c r="A12" s="9">
        <v>6</v>
      </c>
      <c r="B12" s="20">
        <v>13.12</v>
      </c>
      <c r="C12" s="27">
        <v>3.94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13.23</v>
      </c>
      <c r="C13" s="27">
        <v>4.03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13.13</v>
      </c>
      <c r="C14" s="27">
        <v>3.92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13.12</v>
      </c>
      <c r="C15" s="27">
        <v>3.93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13.22</v>
      </c>
      <c r="C16" s="27">
        <v>4.04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13.15</v>
      </c>
      <c r="C17" s="27">
        <v>4.09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13.24</v>
      </c>
      <c r="C18" s="27">
        <v>4.07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13.09</v>
      </c>
      <c r="C19" s="27">
        <v>3.95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13.09</v>
      </c>
      <c r="C20" s="27">
        <v>4.05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13.1</v>
      </c>
      <c r="C21" s="27">
        <v>3.96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13.11</v>
      </c>
      <c r="C22" s="27">
        <v>3.92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13.23</v>
      </c>
      <c r="C23" s="27">
        <v>3.97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13.23</v>
      </c>
      <c r="C24" s="27">
        <v>4.08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13.22</v>
      </c>
      <c r="C25" s="27">
        <v>3.99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13.1</v>
      </c>
      <c r="C26" s="27">
        <v>3.97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13.22</v>
      </c>
      <c r="C27" s="27">
        <v>4.05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13.22</v>
      </c>
      <c r="C28" s="27">
        <v>4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13.23</v>
      </c>
      <c r="C29" s="27">
        <v>3.99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13.23</v>
      </c>
      <c r="C30" s="27">
        <v>4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13.21</v>
      </c>
      <c r="C31" s="27">
        <v>4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13.21</v>
      </c>
      <c r="C32" s="27">
        <v>4.07</v>
      </c>
      <c r="D32" s="12" t="e">
        <f t="shared" si="0"/>
        <v>#DIV/0!</v>
      </c>
      <c r="J32"/>
      <c r="K32"/>
    </row>
    <row r="33" spans="1:11">
      <c r="A33" s="9">
        <v>27</v>
      </c>
      <c r="B33" s="20">
        <v>13.19</v>
      </c>
      <c r="C33" s="27">
        <v>4.04</v>
      </c>
      <c r="D33" s="12" t="e">
        <f t="shared" si="0"/>
        <v>#DIV/0!</v>
      </c>
      <c r="J33"/>
      <c r="K33"/>
    </row>
    <row r="34" spans="1:11">
      <c r="A34" s="9">
        <v>28</v>
      </c>
      <c r="B34" s="20">
        <v>13.21</v>
      </c>
      <c r="C34" s="27">
        <v>4</v>
      </c>
      <c r="D34" s="12" t="e">
        <f t="shared" si="0"/>
        <v>#DIV/0!</v>
      </c>
      <c r="J34"/>
      <c r="K34"/>
    </row>
    <row r="35" spans="1:11">
      <c r="A35" s="9">
        <v>29</v>
      </c>
      <c r="B35" s="20">
        <v>13.22</v>
      </c>
      <c r="C35" s="27">
        <v>3.99</v>
      </c>
      <c r="D35" s="12" t="e">
        <f t="shared" si="0"/>
        <v>#DIV/0!</v>
      </c>
      <c r="J35"/>
      <c r="K35"/>
    </row>
    <row r="36" spans="1:11">
      <c r="A36" s="9">
        <v>30</v>
      </c>
      <c r="B36" s="20">
        <v>13.24</v>
      </c>
      <c r="C36" s="27">
        <v>4.01</v>
      </c>
      <c r="D36" s="12" t="e">
        <f t="shared" si="0"/>
        <v>#DIV/0!</v>
      </c>
      <c r="J36"/>
      <c r="K36"/>
    </row>
    <row r="37" spans="1:11">
      <c r="A37" s="9">
        <v>31</v>
      </c>
      <c r="B37" s="10">
        <v>13.23</v>
      </c>
      <c r="C37" s="10">
        <v>4.01</v>
      </c>
      <c r="D37" s="12" t="e">
        <f t="shared" si="0"/>
        <v>#DIV/0!</v>
      </c>
      <c r="J37"/>
      <c r="K37"/>
    </row>
    <row r="38" spans="1:11">
      <c r="A38" s="9">
        <v>32</v>
      </c>
      <c r="B38" s="10">
        <v>13.22</v>
      </c>
      <c r="C38" s="10">
        <v>4.03</v>
      </c>
      <c r="D38" s="12" t="e">
        <f t="shared" si="0"/>
        <v>#DIV/0!</v>
      </c>
      <c r="J38"/>
      <c r="K38"/>
    </row>
    <row r="39" spans="1:11">
      <c r="A39" s="9">
        <v>33</v>
      </c>
      <c r="B39" s="10">
        <v>13.23</v>
      </c>
      <c r="C39" s="10">
        <v>4.01</v>
      </c>
      <c r="D39" s="12" t="e">
        <f t="shared" si="0"/>
        <v>#DIV/0!</v>
      </c>
      <c r="J39"/>
      <c r="K39"/>
    </row>
    <row r="40" spans="1:11">
      <c r="A40" s="9">
        <v>34</v>
      </c>
      <c r="B40" s="10">
        <v>13.23</v>
      </c>
      <c r="C40" s="10">
        <v>4</v>
      </c>
      <c r="D40" s="12" t="e">
        <f t="shared" si="0"/>
        <v>#DIV/0!</v>
      </c>
      <c r="J40"/>
      <c r="K40"/>
    </row>
    <row r="41" spans="1:11">
      <c r="A41" s="9">
        <v>35</v>
      </c>
      <c r="B41" s="10">
        <v>13.25</v>
      </c>
      <c r="C41" s="10">
        <v>4.04</v>
      </c>
      <c r="D41" s="12" t="e">
        <f t="shared" si="0"/>
        <v>#DIV/0!</v>
      </c>
      <c r="J41"/>
      <c r="K41"/>
    </row>
    <row r="42" spans="1:11">
      <c r="A42" s="9">
        <v>36</v>
      </c>
      <c r="B42" s="10">
        <v>13.26</v>
      </c>
      <c r="C42" s="10">
        <v>4.03</v>
      </c>
      <c r="D42" s="12" t="e">
        <f t="shared" si="0"/>
        <v>#DIV/0!</v>
      </c>
      <c r="J42"/>
      <c r="K42"/>
    </row>
    <row r="43" spans="1:11">
      <c r="A43" s="9">
        <v>37</v>
      </c>
      <c r="B43" s="10">
        <v>13.25</v>
      </c>
      <c r="C43" s="10">
        <v>3.96</v>
      </c>
      <c r="D43" s="12" t="e">
        <f t="shared" si="0"/>
        <v>#DIV/0!</v>
      </c>
      <c r="J43"/>
      <c r="K43"/>
    </row>
    <row r="44" spans="1:11">
      <c r="A44" s="9">
        <v>38</v>
      </c>
      <c r="B44" s="10">
        <v>13.26</v>
      </c>
      <c r="C44" s="10">
        <v>4</v>
      </c>
      <c r="D44" s="12" t="e">
        <f t="shared" si="0"/>
        <v>#DIV/0!</v>
      </c>
      <c r="J44"/>
      <c r="K44"/>
    </row>
    <row r="45" spans="1:11">
      <c r="A45" s="9">
        <v>39</v>
      </c>
      <c r="B45" s="10">
        <v>13.24</v>
      </c>
      <c r="C45" s="10">
        <v>4.01</v>
      </c>
      <c r="D45" s="12" t="e">
        <f t="shared" si="0"/>
        <v>#DIV/0!</v>
      </c>
      <c r="J45"/>
      <c r="K45"/>
    </row>
    <row r="46" spans="1:11">
      <c r="A46" s="9">
        <v>40</v>
      </c>
      <c r="B46" s="10">
        <v>13.23</v>
      </c>
      <c r="C46" s="10">
        <v>4.01</v>
      </c>
      <c r="D46" s="12" t="e">
        <f t="shared" si="0"/>
        <v>#DIV/0!</v>
      </c>
      <c r="J46"/>
      <c r="K46"/>
    </row>
    <row r="47" spans="1:11">
      <c r="A47" s="9">
        <v>41</v>
      </c>
      <c r="B47" s="10">
        <v>13.29</v>
      </c>
      <c r="C47" s="10">
        <v>4.08</v>
      </c>
      <c r="D47" s="12" t="e">
        <f t="shared" ref="D47:D86" si="1">C47/$I$3</f>
        <v>#DIV/0!</v>
      </c>
      <c r="J47"/>
      <c r="K47"/>
    </row>
    <row r="48" spans="1:11">
      <c r="A48" s="9">
        <v>42</v>
      </c>
      <c r="B48" s="10">
        <v>13.28</v>
      </c>
      <c r="C48" s="10">
        <v>4.1500000000000004</v>
      </c>
      <c r="D48" s="12" t="e">
        <f t="shared" si="1"/>
        <v>#DIV/0!</v>
      </c>
      <c r="J48"/>
      <c r="K48"/>
    </row>
    <row r="49" spans="1:11">
      <c r="A49" s="9">
        <v>43</v>
      </c>
      <c r="B49" s="10">
        <v>13.16</v>
      </c>
      <c r="C49" s="10">
        <v>3.96</v>
      </c>
      <c r="D49" s="12" t="e">
        <f t="shared" si="1"/>
        <v>#DIV/0!</v>
      </c>
      <c r="J49"/>
      <c r="K49"/>
    </row>
    <row r="50" spans="1:11">
      <c r="A50" s="9">
        <v>44</v>
      </c>
      <c r="B50" s="10">
        <v>13.18</v>
      </c>
      <c r="C50" s="10">
        <v>3.94</v>
      </c>
      <c r="D50" s="12" t="e">
        <f t="shared" si="1"/>
        <v>#DIV/0!</v>
      </c>
      <c r="J50"/>
      <c r="K50"/>
    </row>
    <row r="51" spans="1:11">
      <c r="A51" s="9">
        <v>45</v>
      </c>
      <c r="B51" s="10">
        <v>13.18</v>
      </c>
      <c r="C51" s="10">
        <v>3.92</v>
      </c>
      <c r="D51" s="12" t="e">
        <f t="shared" si="1"/>
        <v>#DIV/0!</v>
      </c>
      <c r="J51"/>
      <c r="K51"/>
    </row>
    <row r="52" spans="1:11">
      <c r="A52" s="9">
        <v>46</v>
      </c>
      <c r="B52" s="10">
        <v>13.17</v>
      </c>
      <c r="C52" s="10">
        <v>4.03</v>
      </c>
      <c r="D52" s="12" t="e">
        <f t="shared" si="1"/>
        <v>#DIV/0!</v>
      </c>
      <c r="J52"/>
      <c r="K52"/>
    </row>
    <row r="53" spans="1:11">
      <c r="A53" s="9">
        <v>47</v>
      </c>
      <c r="B53" s="10">
        <v>13.13</v>
      </c>
      <c r="C53" s="10">
        <v>3.94</v>
      </c>
      <c r="D53" s="12" t="e">
        <f t="shared" si="1"/>
        <v>#DIV/0!</v>
      </c>
      <c r="J53"/>
      <c r="K53"/>
    </row>
    <row r="54" spans="1:11">
      <c r="A54" s="9">
        <v>48</v>
      </c>
      <c r="B54" s="10">
        <v>13.15</v>
      </c>
      <c r="C54" s="10">
        <v>3.93</v>
      </c>
      <c r="D54" s="12" t="e">
        <f t="shared" si="1"/>
        <v>#DIV/0!</v>
      </c>
      <c r="J54"/>
      <c r="K54"/>
    </row>
    <row r="55" spans="1:11">
      <c r="A55" s="9">
        <v>49</v>
      </c>
      <c r="B55" s="10">
        <v>13.16</v>
      </c>
      <c r="C55" s="10">
        <v>3.94</v>
      </c>
      <c r="D55" s="12" t="e">
        <f t="shared" si="1"/>
        <v>#DIV/0!</v>
      </c>
      <c r="J55"/>
      <c r="K55"/>
    </row>
    <row r="56" spans="1:11">
      <c r="A56" s="9">
        <v>50</v>
      </c>
      <c r="B56" s="10">
        <v>13.16</v>
      </c>
      <c r="C56" s="10">
        <v>3.92</v>
      </c>
      <c r="D56" s="12" t="e">
        <f t="shared" si="1"/>
        <v>#DIV/0!</v>
      </c>
      <c r="J56"/>
      <c r="K56"/>
    </row>
    <row r="57" spans="1:11">
      <c r="A57" s="9">
        <v>51</v>
      </c>
      <c r="B57" s="10">
        <v>13.16</v>
      </c>
      <c r="C57" s="10">
        <v>3.92</v>
      </c>
      <c r="D57" s="12" t="e">
        <f t="shared" si="1"/>
        <v>#DIV/0!</v>
      </c>
      <c r="J57"/>
      <c r="K57"/>
    </row>
    <row r="58" spans="1:11">
      <c r="A58" s="9">
        <v>52</v>
      </c>
      <c r="B58" s="10">
        <v>13.16</v>
      </c>
      <c r="C58" s="10">
        <v>3.93</v>
      </c>
      <c r="D58" s="12" t="e">
        <f t="shared" si="1"/>
        <v>#DIV/0!</v>
      </c>
      <c r="J58"/>
      <c r="K58"/>
    </row>
    <row r="59" spans="1:11">
      <c r="A59" s="9">
        <v>53</v>
      </c>
      <c r="B59" s="10">
        <v>13.27</v>
      </c>
      <c r="C59" s="10">
        <v>4.04</v>
      </c>
      <c r="D59" s="12" t="e">
        <f t="shared" si="1"/>
        <v>#DIV/0!</v>
      </c>
      <c r="J59"/>
      <c r="K59"/>
    </row>
    <row r="60" spans="1:11">
      <c r="A60" s="9">
        <v>54</v>
      </c>
      <c r="B60" s="10">
        <v>13.27</v>
      </c>
      <c r="C60" s="10">
        <v>4.01</v>
      </c>
      <c r="D60" s="12" t="e">
        <f t="shared" si="1"/>
        <v>#DIV/0!</v>
      </c>
      <c r="J60"/>
      <c r="K60"/>
    </row>
    <row r="61" spans="1:11">
      <c r="A61" s="9">
        <v>55</v>
      </c>
      <c r="B61" s="10">
        <v>13.14</v>
      </c>
      <c r="C61" s="10">
        <v>3.95</v>
      </c>
      <c r="D61" s="12" t="e">
        <f t="shared" si="1"/>
        <v>#DIV/0!</v>
      </c>
      <c r="J61"/>
      <c r="K61"/>
    </row>
    <row r="62" spans="1:11">
      <c r="A62" s="9">
        <v>56</v>
      </c>
      <c r="B62" s="10">
        <v>13.15</v>
      </c>
      <c r="C62" s="10">
        <v>3.94</v>
      </c>
      <c r="D62" s="12" t="e">
        <f t="shared" si="1"/>
        <v>#DIV/0!</v>
      </c>
      <c r="J62"/>
      <c r="K62"/>
    </row>
    <row r="63" spans="1:11">
      <c r="A63" s="9">
        <v>57</v>
      </c>
      <c r="B63" s="10">
        <v>13.17</v>
      </c>
      <c r="C63" s="10">
        <v>3.96</v>
      </c>
      <c r="D63" s="12" t="e">
        <f t="shared" si="1"/>
        <v>#DIV/0!</v>
      </c>
      <c r="J63"/>
      <c r="K63"/>
    </row>
    <row r="64" spans="1:11">
      <c r="A64" s="9">
        <v>58</v>
      </c>
      <c r="B64" s="10">
        <v>13.13</v>
      </c>
      <c r="C64" s="10">
        <v>3.92</v>
      </c>
      <c r="D64" s="12" t="e">
        <f t="shared" si="1"/>
        <v>#DIV/0!</v>
      </c>
      <c r="J64"/>
      <c r="K64"/>
    </row>
    <row r="65" spans="1:11">
      <c r="A65" s="9">
        <v>59</v>
      </c>
      <c r="B65" s="10">
        <v>13.13</v>
      </c>
      <c r="C65" s="10">
        <v>3.92</v>
      </c>
      <c r="D65" s="12" t="e">
        <f t="shared" si="1"/>
        <v>#DIV/0!</v>
      </c>
      <c r="J65"/>
      <c r="K65"/>
    </row>
    <row r="66" spans="1:11">
      <c r="A66" s="9">
        <v>60</v>
      </c>
      <c r="B66" s="10">
        <v>13.1</v>
      </c>
      <c r="C66" s="10">
        <v>3.99</v>
      </c>
      <c r="D66" s="12" t="e">
        <f t="shared" si="1"/>
        <v>#DIV/0!</v>
      </c>
      <c r="J66"/>
      <c r="K66"/>
    </row>
    <row r="67" spans="1:11">
      <c r="A67" s="9">
        <v>61</v>
      </c>
      <c r="B67" s="10">
        <v>13.11</v>
      </c>
      <c r="C67" s="10">
        <v>3.94</v>
      </c>
      <c r="D67" s="12" t="e">
        <f t="shared" si="1"/>
        <v>#DIV/0!</v>
      </c>
      <c r="J67"/>
      <c r="K67"/>
    </row>
    <row r="68" spans="1:11">
      <c r="A68" s="9">
        <v>62</v>
      </c>
      <c r="B68" s="10">
        <v>13.12</v>
      </c>
      <c r="C68" s="10">
        <v>3.92</v>
      </c>
      <c r="D68" s="12" t="e">
        <f t="shared" si="1"/>
        <v>#DIV/0!</v>
      </c>
      <c r="J68"/>
      <c r="K68"/>
    </row>
    <row r="69" spans="1:11">
      <c r="A69" s="9">
        <v>63</v>
      </c>
      <c r="B69" s="10">
        <v>13.14</v>
      </c>
      <c r="C69" s="10">
        <v>3.95</v>
      </c>
      <c r="D69" s="12" t="e">
        <f t="shared" si="1"/>
        <v>#DIV/0!</v>
      </c>
      <c r="J69"/>
      <c r="K69"/>
    </row>
    <row r="70" spans="1:11">
      <c r="A70" s="9">
        <v>64</v>
      </c>
      <c r="B70" s="10">
        <v>13.14</v>
      </c>
      <c r="C70" s="10">
        <v>3.91</v>
      </c>
      <c r="D70" s="12" t="e">
        <f t="shared" si="1"/>
        <v>#DIV/0!</v>
      </c>
      <c r="J70"/>
      <c r="K70"/>
    </row>
    <row r="71" spans="1:11">
      <c r="A71" s="9">
        <v>65</v>
      </c>
      <c r="B71" s="10">
        <v>13.25</v>
      </c>
      <c r="C71" s="10">
        <v>3.95</v>
      </c>
      <c r="D71" s="12" t="e">
        <f t="shared" si="1"/>
        <v>#DIV/0!</v>
      </c>
      <c r="J71"/>
      <c r="K71"/>
    </row>
    <row r="72" spans="1:11">
      <c r="A72" s="9">
        <v>66</v>
      </c>
      <c r="B72" s="10">
        <v>13.25</v>
      </c>
      <c r="C72" s="10">
        <v>4.01</v>
      </c>
      <c r="D72" s="12" t="e">
        <f t="shared" si="1"/>
        <v>#DIV/0!</v>
      </c>
      <c r="J72"/>
      <c r="K72"/>
    </row>
    <row r="73" spans="1:11">
      <c r="A73" s="9">
        <v>67</v>
      </c>
      <c r="B73" s="10">
        <v>13.13</v>
      </c>
      <c r="C73" s="10">
        <v>3.91</v>
      </c>
      <c r="D73" s="12" t="e">
        <f t="shared" si="1"/>
        <v>#DIV/0!</v>
      </c>
      <c r="J73"/>
      <c r="K73"/>
    </row>
    <row r="74" spans="1:11">
      <c r="A74" s="9">
        <v>68</v>
      </c>
      <c r="B74" s="10">
        <v>13.28</v>
      </c>
      <c r="C74" s="10">
        <v>4.01</v>
      </c>
      <c r="D74" s="12" t="e">
        <f t="shared" si="1"/>
        <v>#DIV/0!</v>
      </c>
      <c r="J74"/>
      <c r="K74"/>
    </row>
    <row r="75" spans="1:11">
      <c r="A75" s="9">
        <v>69</v>
      </c>
      <c r="B75" s="10">
        <v>13.28</v>
      </c>
      <c r="C75" s="10">
        <v>4.09</v>
      </c>
      <c r="D75" s="12" t="e">
        <f t="shared" si="1"/>
        <v>#DIV/0!</v>
      </c>
      <c r="J75"/>
      <c r="K75"/>
    </row>
    <row r="76" spans="1:11">
      <c r="A76" s="9">
        <v>70</v>
      </c>
      <c r="B76" s="10">
        <v>13.28</v>
      </c>
      <c r="C76" s="10">
        <v>4.01</v>
      </c>
      <c r="D76" s="12" t="e">
        <f t="shared" si="1"/>
        <v>#DIV/0!</v>
      </c>
      <c r="J76"/>
      <c r="K76"/>
    </row>
    <row r="77" spans="1:11">
      <c r="A77" s="9">
        <v>71</v>
      </c>
      <c r="B77" s="10">
        <v>13.27</v>
      </c>
      <c r="C77" s="10">
        <v>4.05</v>
      </c>
      <c r="D77" s="12" t="e">
        <f t="shared" si="1"/>
        <v>#DIV/0!</v>
      </c>
      <c r="J77"/>
      <c r="K77"/>
    </row>
    <row r="78" spans="1:11">
      <c r="A78" s="9">
        <v>72</v>
      </c>
      <c r="B78" s="10">
        <v>13.28</v>
      </c>
      <c r="C78" s="10">
        <v>3.97</v>
      </c>
      <c r="D78" s="12" t="e">
        <f t="shared" si="1"/>
        <v>#DIV/0!</v>
      </c>
      <c r="J78"/>
      <c r="K78"/>
    </row>
    <row r="79" spans="1:11">
      <c r="A79" s="9">
        <v>73</v>
      </c>
      <c r="B79" s="10">
        <v>13.26</v>
      </c>
      <c r="C79" s="10">
        <v>4.01</v>
      </c>
      <c r="D79" s="12" t="e">
        <f t="shared" si="1"/>
        <v>#DIV/0!</v>
      </c>
      <c r="J79"/>
      <c r="K79"/>
    </row>
    <row r="80" spans="1:11">
      <c r="A80" s="9">
        <v>74</v>
      </c>
      <c r="B80" s="10">
        <v>13.27</v>
      </c>
      <c r="C80" s="10">
        <v>4.1100000000000003</v>
      </c>
      <c r="D80" s="12" t="e">
        <f t="shared" si="1"/>
        <v>#DIV/0!</v>
      </c>
      <c r="J80"/>
      <c r="K80"/>
    </row>
    <row r="81" spans="1:15">
      <c r="A81" s="9">
        <v>75</v>
      </c>
      <c r="B81" s="10">
        <v>13.27</v>
      </c>
      <c r="C81" s="10">
        <v>4.12</v>
      </c>
      <c r="D81" s="12" t="e">
        <f t="shared" si="1"/>
        <v>#DIV/0!</v>
      </c>
      <c r="J81"/>
      <c r="K81"/>
    </row>
    <row r="82" spans="1:15">
      <c r="A82" s="9">
        <v>76</v>
      </c>
      <c r="B82" s="10">
        <v>13.28</v>
      </c>
      <c r="C82" s="10">
        <v>4.03</v>
      </c>
      <c r="D82" s="12" t="e">
        <f t="shared" si="1"/>
        <v>#DIV/0!</v>
      </c>
      <c r="J82"/>
      <c r="K82"/>
    </row>
    <row r="83" spans="1:15">
      <c r="A83" s="9">
        <v>77</v>
      </c>
      <c r="B83" s="10">
        <v>13.29</v>
      </c>
      <c r="C83" s="10">
        <v>4.05</v>
      </c>
      <c r="D83" s="12" t="e">
        <f t="shared" si="1"/>
        <v>#DIV/0!</v>
      </c>
      <c r="J83"/>
      <c r="K83"/>
    </row>
    <row r="84" spans="1:15">
      <c r="A84" s="9">
        <v>78</v>
      </c>
      <c r="B84" s="10">
        <v>13.28</v>
      </c>
      <c r="C84" s="10">
        <v>4.04</v>
      </c>
      <c r="D84" s="12" t="e">
        <f t="shared" si="1"/>
        <v>#DIV/0!</v>
      </c>
      <c r="J84"/>
      <c r="K84"/>
    </row>
    <row r="85" spans="1:15">
      <c r="A85" s="9">
        <v>79</v>
      </c>
      <c r="B85" s="10">
        <v>13.18</v>
      </c>
      <c r="C85" s="10">
        <v>4.01</v>
      </c>
      <c r="D85" s="12" t="e">
        <f t="shared" si="1"/>
        <v>#DIV/0!</v>
      </c>
      <c r="J85"/>
      <c r="K85"/>
    </row>
    <row r="86" spans="1:15">
      <c r="A86" s="9">
        <v>80</v>
      </c>
      <c r="B86" s="10">
        <v>13.28</v>
      </c>
      <c r="C86" s="10">
        <v>4</v>
      </c>
      <c r="D86" s="12" t="e">
        <f t="shared" si="1"/>
        <v>#DIV/0!</v>
      </c>
      <c r="J86"/>
      <c r="K86"/>
    </row>
    <row r="87" spans="1:15">
      <c r="A87" s="37"/>
      <c r="B87" s="38"/>
      <c r="C87" s="39"/>
      <c r="D87" s="40"/>
      <c r="J87"/>
      <c r="K87"/>
    </row>
    <row r="88" spans="1:15">
      <c r="A88" s="37"/>
      <c r="B88" s="38"/>
      <c r="C88" s="39"/>
      <c r="D88" s="40"/>
      <c r="J88"/>
      <c r="K88"/>
    </row>
    <row r="89" spans="1:15">
      <c r="A89" s="37"/>
      <c r="B89" s="38"/>
      <c r="C89" s="39"/>
      <c r="D89" s="40"/>
      <c r="J89"/>
      <c r="K89"/>
    </row>
    <row r="90" spans="1:15">
      <c r="A90" s="37"/>
      <c r="B90" s="38"/>
      <c r="C90" s="39"/>
      <c r="D90" s="40"/>
      <c r="J90"/>
      <c r="K90"/>
    </row>
    <row r="91" spans="1:15">
      <c r="A91" s="37"/>
      <c r="B91" s="38"/>
      <c r="C91" s="39"/>
      <c r="D91" s="40"/>
      <c r="J91"/>
      <c r="K91"/>
    </row>
    <row r="92" spans="1:15" ht="7.9" customHeight="1"/>
    <row r="93" spans="1:15" ht="132" customHeight="1">
      <c r="A93" s="20" t="s">
        <v>5</v>
      </c>
      <c r="B93" s="30"/>
      <c r="C93" s="31"/>
      <c r="D93" s="31"/>
      <c r="E93" s="31"/>
      <c r="F93" s="31"/>
      <c r="G93" s="32"/>
      <c r="H93" s="17"/>
      <c r="I93" s="18"/>
      <c r="J93" s="18"/>
      <c r="K93" s="18"/>
      <c r="L93" s="18"/>
    </row>
    <row r="94" spans="1:15" s="7" customFormat="1" ht="130.5" customHeight="1">
      <c r="A94" s="20" t="s">
        <v>6</v>
      </c>
      <c r="B94" s="33"/>
      <c r="C94" s="33"/>
      <c r="D94" s="33"/>
      <c r="E94" s="33"/>
      <c r="F94" s="33"/>
      <c r="G94" s="33"/>
      <c r="L94"/>
      <c r="M94"/>
      <c r="N94"/>
      <c r="O94"/>
    </row>
  </sheetData>
  <mergeCells count="2">
    <mergeCell ref="B93:G93"/>
    <mergeCell ref="B94:G94"/>
  </mergeCells>
  <phoneticPr fontId="19" type="noConversion"/>
  <conditionalFormatting sqref="A7:D91">
    <cfRule type="expression" dxfId="9" priority="1">
      <formula>$D7&gt;=2</formula>
    </cfRule>
    <cfRule type="expression" dxfId="8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K24" sqref="K24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44098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100</v>
      </c>
      <c r="G3" s="25" t="s">
        <v>43</v>
      </c>
      <c r="H3" s="25">
        <v>44013</v>
      </c>
      <c r="I3" s="15"/>
      <c r="J3" s="16">
        <v>9</v>
      </c>
      <c r="K3" s="26">
        <v>27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43">
        <v>4.84</v>
      </c>
      <c r="D7" s="12" t="e">
        <f t="shared" ref="D7:D46" si="0">C7/$I$3</f>
        <v>#DIV/0!</v>
      </c>
      <c r="F7" s="27" t="s">
        <v>30</v>
      </c>
      <c r="G7" s="27">
        <f>MAX(B7:B46)</f>
        <v>13.28</v>
      </c>
      <c r="H7" s="27">
        <f>MAX(C7:C46)</f>
        <v>5.16</v>
      </c>
      <c r="J7"/>
      <c r="K7"/>
    </row>
    <row r="8" spans="1:15">
      <c r="A8" s="9">
        <v>2</v>
      </c>
      <c r="B8" s="20">
        <v>13.2</v>
      </c>
      <c r="C8" s="43">
        <v>4.82</v>
      </c>
      <c r="D8" s="12" t="e">
        <f t="shared" si="0"/>
        <v>#DIV/0!</v>
      </c>
      <c r="F8" s="27" t="s">
        <v>31</v>
      </c>
      <c r="G8" s="27">
        <f>MIN(B7:B46)</f>
        <v>13.17</v>
      </c>
      <c r="H8" s="27">
        <f>MIN(C7:C46)</f>
        <v>4.82</v>
      </c>
      <c r="J8"/>
      <c r="K8"/>
    </row>
    <row r="9" spans="1:15">
      <c r="A9" s="9">
        <v>3</v>
      </c>
      <c r="B9" s="20">
        <v>13.17</v>
      </c>
      <c r="C9" s="43">
        <v>4.84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13.22</v>
      </c>
      <c r="C10" s="43">
        <v>4.9000000000000004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13.24</v>
      </c>
      <c r="C11" s="43">
        <v>4.92</v>
      </c>
      <c r="D11" s="12" t="e">
        <f t="shared" si="0"/>
        <v>#DIV/0!</v>
      </c>
      <c r="F11" s="27" t="s">
        <v>27</v>
      </c>
      <c r="G11" s="29">
        <v>119.1</v>
      </c>
      <c r="H11" s="27">
        <f>G11/$J$3</f>
        <v>13.233333333333333</v>
      </c>
      <c r="J11"/>
      <c r="K11"/>
    </row>
    <row r="12" spans="1:15">
      <c r="A12" s="9">
        <v>6</v>
      </c>
      <c r="B12" s="20">
        <v>13.24</v>
      </c>
      <c r="C12" s="43">
        <v>5.16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13.26</v>
      </c>
      <c r="C13" s="43">
        <v>4.9000000000000004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13.27</v>
      </c>
      <c r="C14" s="43">
        <v>4.93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13.28</v>
      </c>
      <c r="C15" s="43">
        <v>4.87</v>
      </c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41"/>
      <c r="C23" s="41"/>
      <c r="D23" s="4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K13" sqref="K1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44098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200</v>
      </c>
      <c r="G3" s="25" t="s">
        <v>44</v>
      </c>
      <c r="H3" s="25">
        <v>44013</v>
      </c>
      <c r="I3" s="15"/>
      <c r="J3" s="16">
        <v>4</v>
      </c>
      <c r="K3" s="26">
        <v>27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13.07</v>
      </c>
      <c r="C7" s="43">
        <v>2.2000000000000002</v>
      </c>
      <c r="D7" s="12" t="e">
        <f t="shared" ref="D7:D46" si="0">C7/$I$3</f>
        <v>#DIV/0!</v>
      </c>
      <c r="F7" s="27" t="s">
        <v>30</v>
      </c>
      <c r="G7" s="27">
        <f>MAX(B7:B46)</f>
        <v>13.09</v>
      </c>
      <c r="H7" s="27">
        <f>MAX(C7:C46)</f>
        <v>2.2200000000000002</v>
      </c>
      <c r="J7"/>
      <c r="K7"/>
    </row>
    <row r="8" spans="1:15">
      <c r="A8" s="9">
        <v>2</v>
      </c>
      <c r="B8" s="20">
        <v>13.09</v>
      </c>
      <c r="C8" s="43">
        <v>2.2200000000000002</v>
      </c>
      <c r="D8" s="12" t="e">
        <f t="shared" si="0"/>
        <v>#DIV/0!</v>
      </c>
      <c r="F8" s="27" t="s">
        <v>31</v>
      </c>
      <c r="G8" s="27">
        <f>MIN(B7:B46)</f>
        <v>13.07</v>
      </c>
      <c r="H8" s="27">
        <f>MIN(C7:C46)</f>
        <v>2.2000000000000002</v>
      </c>
      <c r="J8"/>
      <c r="K8"/>
    </row>
    <row r="9" spans="1:15">
      <c r="A9" s="9">
        <v>3</v>
      </c>
      <c r="B9" s="20">
        <v>13.08</v>
      </c>
      <c r="C9" s="43">
        <v>2.2000000000000002</v>
      </c>
      <c r="D9" s="12" t="e">
        <f t="shared" si="0"/>
        <v>#DIV/0!</v>
      </c>
      <c r="J9"/>
      <c r="K9"/>
    </row>
    <row r="10" spans="1:15">
      <c r="A10" s="9">
        <v>4</v>
      </c>
      <c r="B10" s="20">
        <v>13.08</v>
      </c>
      <c r="C10" s="43">
        <v>2.2200000000000002</v>
      </c>
      <c r="D10" s="12" t="e">
        <f t="shared" si="0"/>
        <v>#DIV/0!</v>
      </c>
      <c r="J10"/>
      <c r="K10"/>
    </row>
    <row r="11" spans="1:15">
      <c r="A11" s="9">
        <v>5</v>
      </c>
      <c r="B11" s="20"/>
      <c r="C11" s="43"/>
      <c r="D11" s="12" t="e">
        <f t="shared" si="0"/>
        <v>#DIV/0!</v>
      </c>
      <c r="F11" s="27" t="s">
        <v>27</v>
      </c>
      <c r="G11" s="29">
        <v>26.16</v>
      </c>
      <c r="H11" s="27">
        <f>G11/2</f>
        <v>13.08</v>
      </c>
      <c r="J11"/>
      <c r="K11"/>
    </row>
    <row r="12" spans="1:15">
      <c r="A12" s="9">
        <v>6</v>
      </c>
      <c r="B12" s="20"/>
      <c r="C12" s="43"/>
      <c r="D12" s="12" t="e">
        <f t="shared" si="0"/>
        <v>#DIV/0!</v>
      </c>
      <c r="J12"/>
      <c r="K12"/>
    </row>
    <row r="13" spans="1:15">
      <c r="A13" s="9">
        <v>7</v>
      </c>
      <c r="B13" s="20"/>
      <c r="C13" s="43"/>
      <c r="D13" s="12" t="e">
        <f t="shared" si="0"/>
        <v>#DIV/0!</v>
      </c>
      <c r="J13"/>
      <c r="K13"/>
    </row>
    <row r="14" spans="1:15">
      <c r="A14" s="9">
        <v>8</v>
      </c>
      <c r="B14" s="20"/>
      <c r="C14" s="43"/>
      <c r="D14" s="12" t="e">
        <f t="shared" si="0"/>
        <v>#DIV/0!</v>
      </c>
      <c r="J14"/>
      <c r="K14"/>
    </row>
    <row r="15" spans="1:15">
      <c r="A15" s="9">
        <v>9</v>
      </c>
      <c r="B15" s="20"/>
      <c r="C15" s="43"/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41"/>
      <c r="C23" s="41"/>
      <c r="D23" s="4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I3" sqref="I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29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/>
      <c r="B3" s="19"/>
      <c r="C3" s="19"/>
      <c r="D3" s="19"/>
      <c r="E3" s="13"/>
      <c r="F3" s="16"/>
      <c r="G3" s="25"/>
      <c r="H3" s="25"/>
      <c r="I3" s="15"/>
      <c r="J3" s="16"/>
      <c r="K3" s="26"/>
      <c r="L3" s="26"/>
      <c r="M3" s="22"/>
      <c r="N3" s="22"/>
      <c r="O3" s="24" t="e">
        <f>N3/$F$3</f>
        <v>#DIV/0!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/>
      <c r="C7" s="20">
        <v>3</v>
      </c>
      <c r="D7" s="12" t="e">
        <f t="shared" ref="D7:D46" si="0">C7/$I$3</f>
        <v>#DIV/0!</v>
      </c>
      <c r="F7" s="27" t="s">
        <v>30</v>
      </c>
      <c r="G7" s="27">
        <f>MAX(B7:B46)</f>
        <v>0</v>
      </c>
      <c r="H7" s="27">
        <f>MAX(C7:C46)</f>
        <v>3</v>
      </c>
      <c r="J7"/>
      <c r="K7"/>
    </row>
    <row r="8" spans="1:15">
      <c r="A8" s="9">
        <v>2</v>
      </c>
      <c r="B8" s="20"/>
      <c r="C8" s="20"/>
      <c r="D8" s="12" t="e">
        <f t="shared" si="0"/>
        <v>#DIV/0!</v>
      </c>
      <c r="F8" s="27" t="s">
        <v>31</v>
      </c>
      <c r="G8" s="27">
        <f>MIN(B7:B46)</f>
        <v>0</v>
      </c>
      <c r="H8" s="27">
        <f>MIN(C7:C46)</f>
        <v>3</v>
      </c>
      <c r="J8"/>
      <c r="K8"/>
    </row>
    <row r="9" spans="1:15">
      <c r="A9" s="9">
        <v>3</v>
      </c>
      <c r="B9" s="20"/>
      <c r="C9" s="20"/>
      <c r="D9" s="12" t="e">
        <f t="shared" si="0"/>
        <v>#DIV/0!</v>
      </c>
      <c r="J9"/>
      <c r="K9"/>
    </row>
    <row r="10" spans="1:15">
      <c r="A10" s="9">
        <v>4</v>
      </c>
      <c r="B10" s="20"/>
      <c r="C10" s="20"/>
      <c r="D10" s="12" t="e">
        <f t="shared" si="0"/>
        <v>#DIV/0!</v>
      </c>
      <c r="J10"/>
      <c r="K10"/>
    </row>
    <row r="11" spans="1:15">
      <c r="A11" s="9">
        <v>5</v>
      </c>
      <c r="B11" s="20"/>
      <c r="C11" s="20"/>
      <c r="D11" s="12" t="e">
        <f t="shared" si="0"/>
        <v>#DIV/0!</v>
      </c>
      <c r="F11" s="27" t="s">
        <v>27</v>
      </c>
      <c r="G11" s="29"/>
      <c r="H11" s="27" t="e">
        <f>G11/$J$3</f>
        <v>#DIV/0!</v>
      </c>
      <c r="J11"/>
      <c r="K11"/>
    </row>
    <row r="12" spans="1:15">
      <c r="A12" s="9">
        <v>6</v>
      </c>
      <c r="B12" s="20"/>
      <c r="C12" s="20"/>
      <c r="D12" s="12" t="e">
        <f t="shared" si="0"/>
        <v>#DIV/0!</v>
      </c>
      <c r="J12"/>
      <c r="K12"/>
    </row>
    <row r="13" spans="1:15">
      <c r="A13" s="9">
        <v>7</v>
      </c>
      <c r="B13" s="20"/>
      <c r="C13" s="20"/>
      <c r="D13" s="12" t="e">
        <f t="shared" si="0"/>
        <v>#DIV/0!</v>
      </c>
      <c r="J13"/>
      <c r="K13"/>
    </row>
    <row r="14" spans="1:15">
      <c r="A14" s="9">
        <v>8</v>
      </c>
      <c r="B14" s="20"/>
      <c r="C14" s="20"/>
      <c r="D14" s="12" t="e">
        <f t="shared" si="0"/>
        <v>#DIV/0!</v>
      </c>
      <c r="J14"/>
      <c r="K14"/>
    </row>
    <row r="15" spans="1:15">
      <c r="A15" s="9">
        <v>9</v>
      </c>
      <c r="B15" s="20"/>
      <c r="C15" s="20"/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7" priority="1">
      <formula>$D7&gt;=2</formula>
    </cfRule>
    <cfRule type="expression" dxfId="6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16" sqref="C1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44028</v>
      </c>
      <c r="B3" s="19" t="s">
        <v>18</v>
      </c>
      <c r="C3" s="19" t="s">
        <v>19</v>
      </c>
      <c r="D3" s="19" t="s">
        <v>12</v>
      </c>
      <c r="E3" s="13" t="s">
        <v>21</v>
      </c>
      <c r="F3" s="16">
        <v>200</v>
      </c>
      <c r="G3" s="25">
        <v>43944</v>
      </c>
      <c r="H3" s="25">
        <v>43983</v>
      </c>
      <c r="I3" s="15">
        <v>1.9</v>
      </c>
      <c r="J3" s="16">
        <v>30</v>
      </c>
      <c r="K3" s="26">
        <v>28</v>
      </c>
      <c r="L3" s="26">
        <v>28</v>
      </c>
      <c r="M3" s="22">
        <v>0</v>
      </c>
      <c r="N3" s="22">
        <v>0</v>
      </c>
      <c r="O3" s="24">
        <f>N3/F3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13.29</v>
      </c>
      <c r="C7" s="20">
        <v>2.75</v>
      </c>
      <c r="D7" s="12">
        <f t="shared" ref="D7:D46" si="0">C7/$I$3</f>
        <v>1.4473684210526316</v>
      </c>
      <c r="F7" s="27" t="s">
        <v>24</v>
      </c>
      <c r="G7" s="27">
        <f>MAX(B7:B46)</f>
        <v>13.51</v>
      </c>
      <c r="H7" s="27">
        <f>MAX(C7:C46)</f>
        <v>6</v>
      </c>
      <c r="J7"/>
      <c r="K7"/>
    </row>
    <row r="8" spans="1:15">
      <c r="A8" s="9">
        <v>2</v>
      </c>
      <c r="B8" s="20">
        <v>13.28</v>
      </c>
      <c r="C8" s="20">
        <v>2.75</v>
      </c>
      <c r="D8" s="12">
        <f t="shared" si="0"/>
        <v>1.4473684210526316</v>
      </c>
      <c r="F8" s="27" t="s">
        <v>25</v>
      </c>
      <c r="G8" s="27">
        <f>MIN(B7:B46)</f>
        <v>13.24</v>
      </c>
      <c r="H8" s="27">
        <f>MIN(C7:C46)</f>
        <v>2.29</v>
      </c>
      <c r="J8"/>
      <c r="K8"/>
    </row>
    <row r="9" spans="1:15">
      <c r="A9" s="9">
        <v>3</v>
      </c>
      <c r="B9" s="20">
        <v>13.29</v>
      </c>
      <c r="C9" s="20">
        <v>4.2</v>
      </c>
      <c r="D9" s="12">
        <f t="shared" si="0"/>
        <v>2.2105263157894739</v>
      </c>
      <c r="J9"/>
      <c r="K9"/>
    </row>
    <row r="10" spans="1:15">
      <c r="A10" s="9">
        <v>4</v>
      </c>
      <c r="B10" s="20">
        <v>13.28</v>
      </c>
      <c r="C10" s="20">
        <v>2.72</v>
      </c>
      <c r="D10" s="12">
        <f t="shared" si="0"/>
        <v>1.4315789473684213</v>
      </c>
      <c r="J10"/>
      <c r="K10"/>
    </row>
    <row r="11" spans="1:15">
      <c r="A11" s="9">
        <v>5</v>
      </c>
      <c r="B11" s="20">
        <v>13.26</v>
      </c>
      <c r="C11" s="20">
        <v>2.76</v>
      </c>
      <c r="D11" s="12">
        <f t="shared" si="0"/>
        <v>1.4526315789473683</v>
      </c>
      <c r="F11" s="27" t="s">
        <v>27</v>
      </c>
      <c r="G11" s="29">
        <v>399.8</v>
      </c>
      <c r="H11" s="27">
        <f>G11/$J$3</f>
        <v>13.326666666666666</v>
      </c>
      <c r="J11"/>
      <c r="K11"/>
    </row>
    <row r="12" spans="1:15">
      <c r="A12" s="9">
        <v>6</v>
      </c>
      <c r="B12" s="20">
        <v>13.27</v>
      </c>
      <c r="C12" s="20">
        <v>2.71</v>
      </c>
      <c r="D12" s="12">
        <f t="shared" si="0"/>
        <v>1.4263157894736842</v>
      </c>
      <c r="J12"/>
      <c r="K12"/>
    </row>
    <row r="13" spans="1:15">
      <c r="A13" s="9">
        <v>7</v>
      </c>
      <c r="B13" s="20">
        <v>13.28</v>
      </c>
      <c r="C13" s="20">
        <v>2.79</v>
      </c>
      <c r="D13" s="12">
        <f t="shared" si="0"/>
        <v>1.4684210526315791</v>
      </c>
      <c r="J13"/>
      <c r="K13"/>
    </row>
    <row r="14" spans="1:15">
      <c r="A14" s="9">
        <v>8</v>
      </c>
      <c r="B14" s="20">
        <v>13.26</v>
      </c>
      <c r="C14" s="20">
        <v>2.77</v>
      </c>
      <c r="D14" s="12">
        <f t="shared" si="0"/>
        <v>1.4578947368421054</v>
      </c>
      <c r="J14"/>
      <c r="K14"/>
    </row>
    <row r="15" spans="1:15">
      <c r="A15" s="9">
        <v>9</v>
      </c>
      <c r="B15" s="20">
        <v>13.24</v>
      </c>
      <c r="C15" s="20">
        <v>3</v>
      </c>
      <c r="D15" s="12">
        <f t="shared" si="0"/>
        <v>1.5789473684210527</v>
      </c>
      <c r="J15"/>
      <c r="K15"/>
    </row>
    <row r="16" spans="1:15">
      <c r="A16" s="9">
        <v>10</v>
      </c>
      <c r="B16" s="20">
        <v>13.28</v>
      </c>
      <c r="C16" s="20">
        <v>2.7</v>
      </c>
      <c r="D16" s="12">
        <f t="shared" si="0"/>
        <v>1.4210526315789476</v>
      </c>
      <c r="J16"/>
      <c r="K16"/>
    </row>
    <row r="17" spans="1:11">
      <c r="A17" s="9">
        <v>11</v>
      </c>
      <c r="B17" s="20">
        <v>13.28</v>
      </c>
      <c r="C17" s="20">
        <v>2.74</v>
      </c>
      <c r="D17" s="12">
        <f t="shared" si="0"/>
        <v>1.442105263157895</v>
      </c>
      <c r="J17"/>
      <c r="K17"/>
    </row>
    <row r="18" spans="1:11">
      <c r="A18" s="9">
        <v>12</v>
      </c>
      <c r="B18" s="20">
        <v>13.27</v>
      </c>
      <c r="C18" s="20">
        <v>2.72</v>
      </c>
      <c r="D18" s="12">
        <f t="shared" si="0"/>
        <v>1.4315789473684213</v>
      </c>
      <c r="J18"/>
      <c r="K18"/>
    </row>
    <row r="19" spans="1:11">
      <c r="A19" s="9">
        <v>13</v>
      </c>
      <c r="B19" s="20">
        <v>13.27</v>
      </c>
      <c r="C19" s="20">
        <v>2.77</v>
      </c>
      <c r="D19" s="12">
        <f t="shared" si="0"/>
        <v>1.4578947368421054</v>
      </c>
      <c r="J19"/>
      <c r="K19"/>
    </row>
    <row r="20" spans="1:11">
      <c r="A20" s="9">
        <v>14</v>
      </c>
      <c r="B20" s="20">
        <v>13.28</v>
      </c>
      <c r="C20" s="20">
        <v>2.76</v>
      </c>
      <c r="D20" s="12">
        <f t="shared" si="0"/>
        <v>1.4526315789473683</v>
      </c>
      <c r="J20"/>
      <c r="K20"/>
    </row>
    <row r="21" spans="1:11">
      <c r="A21" s="9">
        <v>15</v>
      </c>
      <c r="B21" s="20">
        <v>13.35</v>
      </c>
      <c r="C21" s="20">
        <v>2.76</v>
      </c>
      <c r="D21" s="12">
        <f t="shared" si="0"/>
        <v>1.4526315789473683</v>
      </c>
      <c r="J21"/>
      <c r="K21"/>
    </row>
    <row r="22" spans="1:11">
      <c r="A22" s="9">
        <v>16</v>
      </c>
      <c r="B22" s="20">
        <v>13.26</v>
      </c>
      <c r="C22" s="20">
        <v>2.83</v>
      </c>
      <c r="D22" s="12">
        <f t="shared" si="0"/>
        <v>1.4894736842105265</v>
      </c>
      <c r="J22"/>
      <c r="K22"/>
    </row>
    <row r="23" spans="1:11">
      <c r="A23" s="9">
        <v>17</v>
      </c>
      <c r="B23" s="20">
        <v>13.24</v>
      </c>
      <c r="C23" s="20">
        <v>2.82</v>
      </c>
      <c r="D23" s="12">
        <f t="shared" si="0"/>
        <v>1.4842105263157894</v>
      </c>
      <c r="J23"/>
      <c r="K23"/>
    </row>
    <row r="24" spans="1:11">
      <c r="A24" s="9">
        <v>18</v>
      </c>
      <c r="B24" s="20">
        <v>13.34</v>
      </c>
      <c r="C24" s="20">
        <v>6</v>
      </c>
      <c r="D24" s="12">
        <f t="shared" si="0"/>
        <v>3.1578947368421053</v>
      </c>
      <c r="J24"/>
      <c r="K24"/>
    </row>
    <row r="25" spans="1:11">
      <c r="A25" s="9">
        <v>19</v>
      </c>
      <c r="B25" s="20">
        <v>13.34</v>
      </c>
      <c r="C25" s="20">
        <v>2.75</v>
      </c>
      <c r="D25" s="12">
        <f t="shared" si="0"/>
        <v>1.4473684210526316</v>
      </c>
      <c r="J25"/>
      <c r="K25"/>
    </row>
    <row r="26" spans="1:11">
      <c r="A26" s="9">
        <v>20</v>
      </c>
      <c r="B26" s="20">
        <v>13.38</v>
      </c>
      <c r="C26" s="20">
        <v>2.78</v>
      </c>
      <c r="D26" s="12">
        <f t="shared" si="0"/>
        <v>1.463157894736842</v>
      </c>
      <c r="J26"/>
      <c r="K26"/>
    </row>
    <row r="27" spans="1:11">
      <c r="A27" s="9">
        <v>21</v>
      </c>
      <c r="B27" s="20">
        <v>13.35</v>
      </c>
      <c r="C27" s="20">
        <v>2.76</v>
      </c>
      <c r="D27" s="12">
        <f t="shared" si="0"/>
        <v>1.4526315789473683</v>
      </c>
      <c r="J27"/>
      <c r="K27"/>
    </row>
    <row r="28" spans="1:11">
      <c r="A28" s="9">
        <v>22</v>
      </c>
      <c r="B28" s="20">
        <v>13.35</v>
      </c>
      <c r="C28" s="20">
        <v>2.82</v>
      </c>
      <c r="D28" s="12">
        <f t="shared" si="0"/>
        <v>1.4842105263157894</v>
      </c>
      <c r="J28"/>
      <c r="K28"/>
    </row>
    <row r="29" spans="1:11">
      <c r="A29" s="9">
        <v>23</v>
      </c>
      <c r="B29" s="20">
        <v>13.42</v>
      </c>
      <c r="C29" s="20">
        <v>2.84</v>
      </c>
      <c r="D29" s="12">
        <f t="shared" si="0"/>
        <v>1.4947368421052631</v>
      </c>
      <c r="J29"/>
      <c r="K29"/>
    </row>
    <row r="30" spans="1:11">
      <c r="A30" s="9">
        <v>24</v>
      </c>
      <c r="B30" s="20">
        <v>13.43</v>
      </c>
      <c r="C30" s="20">
        <v>2.83</v>
      </c>
      <c r="D30" s="12">
        <f t="shared" si="0"/>
        <v>1.4894736842105265</v>
      </c>
      <c r="J30"/>
      <c r="K30"/>
    </row>
    <row r="31" spans="1:11">
      <c r="A31" s="9">
        <v>25</v>
      </c>
      <c r="B31" s="20">
        <v>13.42</v>
      </c>
      <c r="C31" s="20">
        <v>2.81</v>
      </c>
      <c r="D31" s="12">
        <f t="shared" si="0"/>
        <v>1.4789473684210528</v>
      </c>
      <c r="J31"/>
      <c r="K31"/>
    </row>
    <row r="32" spans="1:11">
      <c r="A32" s="9">
        <v>26</v>
      </c>
      <c r="B32" s="20">
        <v>13.41</v>
      </c>
      <c r="C32" s="20">
        <v>2.88</v>
      </c>
      <c r="D32" s="12">
        <f t="shared" si="0"/>
        <v>1.5157894736842106</v>
      </c>
      <c r="J32"/>
      <c r="K32"/>
    </row>
    <row r="33" spans="1:12">
      <c r="A33" s="9">
        <v>27</v>
      </c>
      <c r="B33" s="20">
        <v>13.44</v>
      </c>
      <c r="C33" s="20">
        <v>2.76</v>
      </c>
      <c r="D33" s="12">
        <f t="shared" si="0"/>
        <v>1.4526315789473683</v>
      </c>
      <c r="J33"/>
      <c r="K33"/>
    </row>
    <row r="34" spans="1:12">
      <c r="A34" s="9">
        <v>28</v>
      </c>
      <c r="B34" s="20">
        <v>13.46</v>
      </c>
      <c r="C34" s="20">
        <v>2.74</v>
      </c>
      <c r="D34" s="12">
        <f t="shared" si="0"/>
        <v>1.442105263157895</v>
      </c>
      <c r="J34"/>
      <c r="K34"/>
    </row>
    <row r="35" spans="1:12">
      <c r="A35" s="9">
        <v>29</v>
      </c>
      <c r="B35" s="20">
        <v>13.51</v>
      </c>
      <c r="C35" s="20">
        <v>2.78</v>
      </c>
      <c r="D35" s="12">
        <f t="shared" si="0"/>
        <v>1.463157894736842</v>
      </c>
      <c r="J35"/>
      <c r="K35"/>
    </row>
    <row r="36" spans="1:12">
      <c r="A36" s="9">
        <v>30</v>
      </c>
      <c r="B36" s="20">
        <v>13.5</v>
      </c>
      <c r="C36" s="20">
        <v>2.85</v>
      </c>
      <c r="D36" s="12">
        <f t="shared" si="0"/>
        <v>1.5000000000000002</v>
      </c>
      <c r="J36"/>
      <c r="K36"/>
    </row>
    <row r="37" spans="1:12">
      <c r="A37" s="9">
        <v>31</v>
      </c>
      <c r="B37" s="10">
        <v>13.44</v>
      </c>
      <c r="C37" s="11">
        <v>2.38</v>
      </c>
      <c r="D37" s="12">
        <f t="shared" si="0"/>
        <v>1.2526315789473683</v>
      </c>
      <c r="J37"/>
      <c r="K37"/>
    </row>
    <row r="38" spans="1:12">
      <c r="A38" s="9">
        <v>32</v>
      </c>
      <c r="B38" s="10">
        <v>13.43</v>
      </c>
      <c r="C38" s="11">
        <v>2.29</v>
      </c>
      <c r="D38" s="12">
        <f t="shared" si="0"/>
        <v>1.2052631578947368</v>
      </c>
      <c r="J38"/>
      <c r="K38"/>
    </row>
    <row r="39" spans="1:12">
      <c r="A39" s="9">
        <v>33</v>
      </c>
      <c r="B39" s="10">
        <v>13.4</v>
      </c>
      <c r="C39" s="11">
        <v>2.31</v>
      </c>
      <c r="D39" s="12">
        <f t="shared" si="0"/>
        <v>1.2157894736842105</v>
      </c>
      <c r="J39"/>
      <c r="K39"/>
    </row>
    <row r="40" spans="1:12">
      <c r="A40" s="9">
        <v>34</v>
      </c>
      <c r="B40" s="10">
        <v>13.37</v>
      </c>
      <c r="C40" s="11">
        <v>2.29</v>
      </c>
      <c r="D40" s="12">
        <f t="shared" si="0"/>
        <v>1.2052631578947368</v>
      </c>
      <c r="J40"/>
      <c r="K40"/>
    </row>
    <row r="41" spans="1:12">
      <c r="A41" s="9">
        <v>35</v>
      </c>
      <c r="B41" s="10">
        <v>13.43</v>
      </c>
      <c r="C41" s="11">
        <v>2.37</v>
      </c>
      <c r="D41" s="12">
        <f t="shared" si="0"/>
        <v>1.2473684210526317</v>
      </c>
      <c r="J41"/>
      <c r="K41"/>
    </row>
    <row r="42" spans="1:12">
      <c r="A42" s="9">
        <v>36</v>
      </c>
      <c r="B42" s="10">
        <v>13.42</v>
      </c>
      <c r="C42" s="11">
        <v>2.35</v>
      </c>
      <c r="D42" s="12">
        <f t="shared" si="0"/>
        <v>1.236842105263158</v>
      </c>
      <c r="J42"/>
      <c r="K42"/>
    </row>
    <row r="43" spans="1:12">
      <c r="A43" s="9">
        <v>37</v>
      </c>
      <c r="B43" s="10">
        <v>13.35</v>
      </c>
      <c r="C43" s="11">
        <v>2.37</v>
      </c>
      <c r="D43" s="12">
        <f t="shared" si="0"/>
        <v>1.2473684210526317</v>
      </c>
      <c r="J43"/>
      <c r="K43"/>
    </row>
    <row r="44" spans="1:12">
      <c r="A44" s="9">
        <v>38</v>
      </c>
      <c r="B44" s="10">
        <v>13.33</v>
      </c>
      <c r="C44" s="11">
        <v>2.4</v>
      </c>
      <c r="D44" s="12">
        <f t="shared" si="0"/>
        <v>1.263157894736842</v>
      </c>
      <c r="J44"/>
      <c r="K44"/>
    </row>
    <row r="45" spans="1:12">
      <c r="A45" s="9">
        <v>39</v>
      </c>
      <c r="B45" s="10">
        <v>13.34</v>
      </c>
      <c r="C45" s="11">
        <v>2.31</v>
      </c>
      <c r="D45" s="12">
        <f t="shared" si="0"/>
        <v>1.2157894736842105</v>
      </c>
      <c r="J45"/>
      <c r="K45"/>
    </row>
    <row r="46" spans="1:12">
      <c r="A46" s="9">
        <v>40</v>
      </c>
      <c r="B46" s="10">
        <v>13.36</v>
      </c>
      <c r="C46" s="11">
        <v>2.29</v>
      </c>
      <c r="D46" s="12">
        <f t="shared" si="0"/>
        <v>1.2052631578947368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5" priority="1">
      <formula>$D7&gt;=2</formula>
    </cfRule>
    <cfRule type="expression" dxfId="4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UPS40KVA</vt:lpstr>
      <vt:lpstr>UPS60KVA</vt:lpstr>
      <vt:lpstr>정류기</vt:lpstr>
      <vt:lpstr>비상발전기</vt:lpstr>
      <vt:lpstr>양식</vt:lpstr>
      <vt:lpstr>고로치터널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2020-09-28T01:27:32Z</dcterms:modified>
</cp:coreProperties>
</file>