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C:\Users\user\Desktop\김조훈\2024-25\0. 보증업무\1. EBGC 보증(24.09~) ★\3. 필드 사용제품 용량검사\4. 25.08.27_세방에스비(한양CC) L-6240\"/>
    </mc:Choice>
  </mc:AlternateContent>
  <xr:revisionPtr revIDLastSave="0" documentId="13_ncr:1_{18AFDAE5-A123-4A20-86D8-9FAEA253DFF0}" xr6:coauthVersionLast="36" xr6:coauthVersionMax="47" xr10:uidLastSave="{00000000-0000-0000-0000-000000000000}"/>
  <bookViews>
    <workbookView xWindow="0" yWindow="0" windowWidth="28740" windowHeight="12285" xr2:uid="{00000000-000D-0000-FFFF-FFFF00000000}"/>
  </bookViews>
  <sheets>
    <sheet name="Sheet1" sheetId="1" r:id="rId1"/>
  </sheets>
  <definedNames>
    <definedName name="_xlnm.Print_Area" localSheetId="0">Sheet1!$A$1:$AA$27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V22" i="1" l="1"/>
  <c r="AA22" i="1" s="1"/>
  <c r="U22" i="1"/>
  <c r="Z22" i="1" s="1"/>
  <c r="T22" i="1"/>
  <c r="Y22" i="1" s="1"/>
  <c r="S22" i="1"/>
  <c r="X22" i="1" s="1"/>
  <c r="R22" i="1"/>
  <c r="W22" i="1" s="1"/>
  <c r="V19" i="1"/>
  <c r="AA19" i="1" s="1"/>
  <c r="U19" i="1"/>
  <c r="Z19" i="1" s="1"/>
  <c r="T19" i="1"/>
  <c r="Y19" i="1" s="1"/>
  <c r="S19" i="1"/>
  <c r="X19" i="1" s="1"/>
  <c r="R19" i="1"/>
  <c r="W19" i="1" s="1"/>
  <c r="V16" i="1"/>
  <c r="AA16" i="1" s="1"/>
  <c r="U16" i="1"/>
  <c r="Z16" i="1" s="1"/>
  <c r="T16" i="1"/>
  <c r="Y16" i="1" s="1"/>
  <c r="S16" i="1"/>
  <c r="X16" i="1" s="1"/>
  <c r="R16" i="1"/>
  <c r="W16" i="1" s="1"/>
  <c r="V13" i="1"/>
  <c r="AA13" i="1" s="1"/>
  <c r="U13" i="1"/>
  <c r="Z13" i="1" s="1"/>
  <c r="T13" i="1"/>
  <c r="Y13" i="1" s="1"/>
  <c r="S13" i="1"/>
  <c r="X13" i="1" s="1"/>
  <c r="R13" i="1"/>
  <c r="W13" i="1" s="1"/>
  <c r="V10" i="1"/>
  <c r="AA10" i="1" s="1"/>
  <c r="U10" i="1"/>
  <c r="Z10" i="1" s="1"/>
  <c r="T10" i="1"/>
  <c r="Y10" i="1" s="1"/>
  <c r="S10" i="1"/>
  <c r="X10" i="1" s="1"/>
  <c r="R10" i="1"/>
  <c r="W10" i="1" s="1"/>
  <c r="V7" i="1"/>
  <c r="AA7" i="1" s="1"/>
  <c r="U7" i="1"/>
  <c r="Z7" i="1" s="1"/>
  <c r="T7" i="1"/>
  <c r="Y7" i="1" s="1"/>
  <c r="S7" i="1"/>
  <c r="X7" i="1" s="1"/>
  <c r="R7" i="1"/>
  <c r="W7" i="1" s="1"/>
  <c r="L24" i="1"/>
  <c r="K24" i="1"/>
  <c r="J24" i="1"/>
  <c r="L21" i="1"/>
  <c r="K21" i="1"/>
  <c r="J21" i="1"/>
  <c r="L18" i="1"/>
  <c r="K18" i="1"/>
  <c r="J18" i="1"/>
  <c r="L15" i="1"/>
  <c r="K15" i="1"/>
  <c r="J15" i="1"/>
  <c r="L12" i="1"/>
  <c r="K12" i="1"/>
  <c r="J12" i="1"/>
  <c r="L9" i="1"/>
  <c r="K9" i="1"/>
  <c r="J9" i="1"/>
  <c r="I24" i="1" l="1"/>
  <c r="H24" i="1"/>
  <c r="G24" i="1"/>
  <c r="I21" i="1"/>
  <c r="H21" i="1"/>
  <c r="G21" i="1"/>
  <c r="I18" i="1"/>
  <c r="H18" i="1"/>
  <c r="G18" i="1"/>
  <c r="I15" i="1"/>
  <c r="H15" i="1"/>
  <c r="G15" i="1"/>
  <c r="I12" i="1"/>
  <c r="H12" i="1"/>
  <c r="G12" i="1"/>
  <c r="I9" i="1"/>
  <c r="H9" i="1"/>
  <c r="G9" i="1"/>
  <c r="F24" i="1"/>
  <c r="E24" i="1"/>
  <c r="D24" i="1"/>
  <c r="F21" i="1"/>
  <c r="E21" i="1"/>
  <c r="D21" i="1"/>
  <c r="F18" i="1"/>
  <c r="E18" i="1"/>
  <c r="D18" i="1"/>
  <c r="F15" i="1"/>
  <c r="E15" i="1"/>
  <c r="D15" i="1"/>
  <c r="F12" i="1"/>
  <c r="E12" i="1"/>
  <c r="D12" i="1"/>
  <c r="F9" i="1"/>
  <c r="E9" i="1"/>
  <c r="D9" i="1"/>
</calcChain>
</file>

<file path=xl/sharedStrings.xml><?xml version="1.0" encoding="utf-8"?>
<sst xmlns="http://schemas.openxmlformats.org/spreadsheetml/2006/main" count="57" uniqueCount="26">
  <si>
    <t>L-6240 5HR 시험 : 1N - 5N</t>
    <phoneticPr fontId="1" type="noConversion"/>
  </si>
  <si>
    <t>L-6240</t>
    <phoneticPr fontId="1" type="noConversion"/>
  </si>
  <si>
    <t>구분</t>
    <phoneticPr fontId="1" type="noConversion"/>
  </si>
  <si>
    <t>초기 비중</t>
    <phoneticPr fontId="1" type="noConversion"/>
  </si>
  <si>
    <t>충전 7시간 후, 용량 전</t>
    <phoneticPr fontId="1" type="noConversion"/>
  </si>
  <si>
    <t>5HR 용량 후</t>
    <phoneticPr fontId="1" type="noConversion"/>
  </si>
  <si>
    <t>용량(Ah)</t>
    <phoneticPr fontId="1" type="noConversion"/>
  </si>
  <si>
    <t>용량(Ah_30도)</t>
    <phoneticPr fontId="1" type="noConversion"/>
  </si>
  <si>
    <t>용량(%)</t>
    <phoneticPr fontId="1" type="noConversion"/>
  </si>
  <si>
    <t>1Cell</t>
    <phoneticPr fontId="1" type="noConversion"/>
  </si>
  <si>
    <t>2Cell</t>
    <phoneticPr fontId="1" type="noConversion"/>
  </si>
  <si>
    <t>3Cell</t>
  </si>
  <si>
    <t>1N</t>
    <phoneticPr fontId="1" type="noConversion"/>
  </si>
  <si>
    <t>2N</t>
    <phoneticPr fontId="1" type="noConversion"/>
  </si>
  <si>
    <t>3N</t>
  </si>
  <si>
    <t>4N</t>
  </si>
  <si>
    <t>5N</t>
  </si>
  <si>
    <t>#3</t>
    <phoneticPr fontId="1" type="noConversion"/>
  </si>
  <si>
    <t>현재 비중</t>
    <phoneticPr fontId="1" type="noConversion"/>
  </si>
  <si>
    <t>온도</t>
    <phoneticPr fontId="1" type="noConversion"/>
  </si>
  <si>
    <t>25도 환산 비중</t>
    <phoneticPr fontId="1" type="noConversion"/>
  </si>
  <si>
    <t>#4</t>
    <phoneticPr fontId="1" type="noConversion"/>
  </si>
  <si>
    <t>#5</t>
  </si>
  <si>
    <t>#6</t>
  </si>
  <si>
    <t>#7</t>
  </si>
  <si>
    <t>#8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</si>
</sst>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00"/>
    <numFmt numFmtId="177" formatCode="0.0"/>
  </numFmts>
  <fonts count="5" x14ac:knownFonts="1">
    <font>
      <sz val="10"/>
      <color theme="1"/>
      <name val="세방고딕 Regular"/>
      <family val="2"/>
      <charset val="129"/>
    </font>
    <font>
      <sz val="8"/>
      <name val="세방고딕 Regular"/>
      <family val="2"/>
      <charset val="129"/>
    </font>
    <font>
      <b/>
      <sz val="18"/>
      <color theme="1"/>
      <name val="세방고딕 Regular"/>
      <family val="3"/>
      <charset val="129"/>
    </font>
    <font>
      <sz val="18"/>
      <color theme="1"/>
      <name val="세방고딕 Regular"/>
      <family val="3"/>
      <charset val="129"/>
    </font>
    <font>
      <b/>
      <sz val="18"/>
      <color rgb="FF0070C0"/>
      <name val="세방고딕 Regular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92D05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177" fontId="0" fillId="0" borderId="0" xfId="0" applyNumberFormat="1" applyAlignment="1">
      <alignment horizontal="center" vertical="center"/>
    </xf>
    <xf numFmtId="0" fontId="2" fillId="4" borderId="0" xfId="0" applyFont="1" applyFill="1" applyAlignment="1">
      <alignment horizontal="center" vertical="center"/>
    </xf>
    <xf numFmtId="0" fontId="2" fillId="4" borderId="9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77" fontId="3" fillId="0" borderId="6" xfId="0" applyNumberFormat="1" applyFont="1" applyBorder="1" applyAlignment="1">
      <alignment horizontal="center" vertical="center"/>
    </xf>
    <xf numFmtId="177" fontId="3" fillId="3" borderId="6" xfId="0" applyNumberFormat="1" applyFont="1" applyFill="1" applyBorder="1" applyAlignment="1">
      <alignment horizontal="center" vertical="center"/>
    </xf>
    <xf numFmtId="177" fontId="3" fillId="0" borderId="7" xfId="0" applyNumberFormat="1" applyFont="1" applyBorder="1" applyAlignment="1">
      <alignment horizontal="center" vertical="center"/>
    </xf>
    <xf numFmtId="177" fontId="3" fillId="3" borderId="7" xfId="0" applyNumberFormat="1" applyFont="1" applyFill="1" applyBorder="1" applyAlignment="1">
      <alignment horizontal="center" vertical="center"/>
    </xf>
    <xf numFmtId="176" fontId="4" fillId="0" borderId="1" xfId="0" applyNumberFormat="1" applyFont="1" applyBorder="1" applyAlignment="1">
      <alignment horizontal="center" vertical="center"/>
    </xf>
    <xf numFmtId="177" fontId="3" fillId="0" borderId="8" xfId="0" applyNumberFormat="1" applyFont="1" applyBorder="1" applyAlignment="1">
      <alignment horizontal="center" vertical="center"/>
    </xf>
    <xf numFmtId="177" fontId="3" fillId="3" borderId="8" xfId="0" applyNumberFormat="1" applyFont="1" applyFill="1" applyBorder="1" applyAlignment="1">
      <alignment horizontal="center" vertical="center"/>
    </xf>
    <xf numFmtId="177" fontId="3" fillId="0" borderId="1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3:AA39"/>
  <sheetViews>
    <sheetView tabSelected="1" zoomScale="70" zoomScaleNormal="70" workbookViewId="0">
      <selection activeCell="S35" sqref="S35"/>
    </sheetView>
  </sheetViews>
  <sheetFormatPr defaultRowHeight="13.5" x14ac:dyDescent="0.25"/>
  <cols>
    <col min="1" max="1" width="14.5" bestFit="1" customWidth="1"/>
    <col min="2" max="2" width="6.75" bestFit="1" customWidth="1"/>
    <col min="3" max="3" width="23.5" bestFit="1" customWidth="1"/>
    <col min="4" max="6" width="12.375" bestFit="1" customWidth="1"/>
    <col min="7" max="7" width="12.875" bestFit="1" customWidth="1"/>
    <col min="8" max="8" width="12.625" bestFit="1" customWidth="1"/>
    <col min="9" max="9" width="12.375" bestFit="1" customWidth="1"/>
    <col min="10" max="11" width="12.625" bestFit="1" customWidth="1"/>
    <col min="12" max="12" width="12.875" bestFit="1" customWidth="1"/>
    <col min="13" max="13" width="11.375" bestFit="1" customWidth="1"/>
    <col min="14" max="15" width="11.625" bestFit="1" customWidth="1"/>
    <col min="16" max="17" width="11.375" bestFit="1" customWidth="1"/>
    <col min="18" max="20" width="11.625" bestFit="1" customWidth="1"/>
    <col min="21" max="21" width="11.375" bestFit="1" customWidth="1"/>
    <col min="22" max="22" width="11.625" bestFit="1" customWidth="1"/>
    <col min="23" max="23" width="9.875" bestFit="1" customWidth="1"/>
    <col min="24" max="27" width="10.125" bestFit="1" customWidth="1"/>
  </cols>
  <sheetData>
    <row r="3" spans="1:27" x14ac:dyDescent="0.25">
      <c r="A3" s="2" t="s">
        <v>0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</row>
    <row r="4" spans="1:27" x14ac:dyDescent="0.2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</row>
    <row r="5" spans="1:27" ht="24.75" x14ac:dyDescent="0.25">
      <c r="A5" s="4" t="s">
        <v>1</v>
      </c>
      <c r="B5" s="5" t="s">
        <v>2</v>
      </c>
      <c r="C5" s="6"/>
      <c r="D5" s="4" t="s">
        <v>3</v>
      </c>
      <c r="E5" s="4"/>
      <c r="F5" s="4"/>
      <c r="G5" s="4" t="s">
        <v>4</v>
      </c>
      <c r="H5" s="4"/>
      <c r="I5" s="4"/>
      <c r="J5" s="4" t="s">
        <v>5</v>
      </c>
      <c r="K5" s="4"/>
      <c r="L5" s="4"/>
      <c r="M5" s="4" t="s">
        <v>6</v>
      </c>
      <c r="N5" s="4"/>
      <c r="O5" s="4"/>
      <c r="P5" s="4"/>
      <c r="Q5" s="4"/>
      <c r="R5" s="4" t="s">
        <v>7</v>
      </c>
      <c r="S5" s="4"/>
      <c r="T5" s="4"/>
      <c r="U5" s="4"/>
      <c r="V5" s="4"/>
      <c r="W5" s="7" t="s">
        <v>8</v>
      </c>
      <c r="X5" s="7"/>
      <c r="Y5" s="7"/>
      <c r="Z5" s="7"/>
      <c r="AA5" s="7"/>
    </row>
    <row r="6" spans="1:27" ht="24.75" x14ac:dyDescent="0.25">
      <c r="A6" s="4"/>
      <c r="B6" s="8"/>
      <c r="C6" s="9"/>
      <c r="D6" s="10" t="s">
        <v>9</v>
      </c>
      <c r="E6" s="10" t="s">
        <v>10</v>
      </c>
      <c r="F6" s="10" t="s">
        <v>11</v>
      </c>
      <c r="G6" s="10" t="s">
        <v>9</v>
      </c>
      <c r="H6" s="10" t="s">
        <v>10</v>
      </c>
      <c r="I6" s="10" t="s">
        <v>11</v>
      </c>
      <c r="J6" s="10" t="s">
        <v>9</v>
      </c>
      <c r="K6" s="10" t="s">
        <v>10</v>
      </c>
      <c r="L6" s="10" t="s">
        <v>11</v>
      </c>
      <c r="M6" s="10" t="s">
        <v>12</v>
      </c>
      <c r="N6" s="10" t="s">
        <v>13</v>
      </c>
      <c r="O6" s="10" t="s">
        <v>14</v>
      </c>
      <c r="P6" s="10" t="s">
        <v>15</v>
      </c>
      <c r="Q6" s="10" t="s">
        <v>16</v>
      </c>
      <c r="R6" s="10" t="s">
        <v>12</v>
      </c>
      <c r="S6" s="10" t="s">
        <v>13</v>
      </c>
      <c r="T6" s="10" t="s">
        <v>14</v>
      </c>
      <c r="U6" s="10" t="s">
        <v>15</v>
      </c>
      <c r="V6" s="10" t="s">
        <v>16</v>
      </c>
      <c r="W6" s="10" t="s">
        <v>12</v>
      </c>
      <c r="X6" s="10" t="s">
        <v>13</v>
      </c>
      <c r="Y6" s="10" t="s">
        <v>14</v>
      </c>
      <c r="Z6" s="10" t="s">
        <v>15</v>
      </c>
      <c r="AA6" s="10" t="s">
        <v>16</v>
      </c>
    </row>
    <row r="7" spans="1:27" ht="24.75" x14ac:dyDescent="0.25">
      <c r="A7" s="4"/>
      <c r="B7" s="11" t="s">
        <v>17</v>
      </c>
      <c r="C7" s="12" t="s">
        <v>18</v>
      </c>
      <c r="D7" s="12">
        <v>1.202</v>
      </c>
      <c r="E7" s="12">
        <v>1.1559999999999999</v>
      </c>
      <c r="F7" s="12">
        <v>1.1659999999999999</v>
      </c>
      <c r="G7" s="12">
        <v>1.2889999999999999</v>
      </c>
      <c r="H7" s="12">
        <v>1.2649999999999999</v>
      </c>
      <c r="I7" s="12">
        <v>1.268</v>
      </c>
      <c r="J7" s="12">
        <v>1.292</v>
      </c>
      <c r="K7" s="12">
        <v>1.2709999999999999</v>
      </c>
      <c r="L7" s="12">
        <v>1.2729999999999999</v>
      </c>
      <c r="M7" s="13">
        <v>146.11500000000001</v>
      </c>
      <c r="N7" s="13">
        <v>154.255</v>
      </c>
      <c r="O7" s="13">
        <v>157.94900000000001</v>
      </c>
      <c r="P7" s="13">
        <v>161.108</v>
      </c>
      <c r="Q7" s="13">
        <v>163.51400000000001</v>
      </c>
      <c r="R7" s="13">
        <f>M7/(1+0.006*(23-30))</f>
        <v>152.52087682672234</v>
      </c>
      <c r="S7" s="13">
        <f>N7/(1+0.006*(23-30))</f>
        <v>161.01774530271399</v>
      </c>
      <c r="T7" s="13">
        <f>O7/(1+0.006*(23-30))</f>
        <v>164.87369519832987</v>
      </c>
      <c r="U7" s="13">
        <f>P7/(1+0.006*(23-30))</f>
        <v>168.17118997912317</v>
      </c>
      <c r="V7" s="13">
        <f>Q7/(1+0.006*(23-30))</f>
        <v>170.68267223382048</v>
      </c>
      <c r="W7" s="14">
        <f>R7/195*100</f>
        <v>78.21583427011403</v>
      </c>
      <c r="X7" s="14">
        <f>S7/195*100</f>
        <v>82.573202719340514</v>
      </c>
      <c r="Y7" s="14">
        <f>T7/195*100</f>
        <v>84.550612922220452</v>
      </c>
      <c r="Z7" s="14">
        <f>U7/195*100</f>
        <v>86.241635886729824</v>
      </c>
      <c r="AA7" s="14">
        <f>V7/195*100</f>
        <v>87.529575504523322</v>
      </c>
    </row>
    <row r="8" spans="1:27" ht="24.75" x14ac:dyDescent="0.25">
      <c r="A8" s="4"/>
      <c r="B8" s="11"/>
      <c r="C8" s="12" t="s">
        <v>19</v>
      </c>
      <c r="D8" s="12">
        <v>23</v>
      </c>
      <c r="E8" s="12">
        <v>23</v>
      </c>
      <c r="F8" s="12">
        <v>23</v>
      </c>
      <c r="G8" s="12">
        <v>23</v>
      </c>
      <c r="H8" s="12">
        <v>23</v>
      </c>
      <c r="I8" s="12">
        <v>23</v>
      </c>
      <c r="J8" s="12">
        <v>23</v>
      </c>
      <c r="K8" s="12">
        <v>23</v>
      </c>
      <c r="L8" s="12">
        <v>23</v>
      </c>
      <c r="M8" s="15"/>
      <c r="N8" s="15"/>
      <c r="O8" s="15"/>
      <c r="P8" s="15"/>
      <c r="Q8" s="15"/>
      <c r="R8" s="15"/>
      <c r="S8" s="15"/>
      <c r="T8" s="15"/>
      <c r="U8" s="15"/>
      <c r="V8" s="15"/>
      <c r="W8" s="16"/>
      <c r="X8" s="16"/>
      <c r="Y8" s="16"/>
      <c r="Z8" s="16"/>
      <c r="AA8" s="16"/>
    </row>
    <row r="9" spans="1:27" ht="24.75" x14ac:dyDescent="0.25">
      <c r="A9" s="4"/>
      <c r="B9" s="11"/>
      <c r="C9" s="12" t="s">
        <v>20</v>
      </c>
      <c r="D9" s="17">
        <f t="shared" ref="D9:I9" si="0">D7+0.0007*(D8-25)</f>
        <v>1.2005999999999999</v>
      </c>
      <c r="E9" s="17">
        <f t="shared" si="0"/>
        <v>1.1545999999999998</v>
      </c>
      <c r="F9" s="17">
        <f t="shared" si="0"/>
        <v>1.1645999999999999</v>
      </c>
      <c r="G9" s="17">
        <f t="shared" si="0"/>
        <v>1.2875999999999999</v>
      </c>
      <c r="H9" s="17">
        <f t="shared" si="0"/>
        <v>1.2635999999999998</v>
      </c>
      <c r="I9" s="17">
        <f t="shared" si="0"/>
        <v>1.2665999999999999</v>
      </c>
      <c r="J9" s="17">
        <f t="shared" ref="J9" si="1">J7+0.0007*(J8-25)</f>
        <v>1.2906</v>
      </c>
      <c r="K9" s="17">
        <f t="shared" ref="K9" si="2">K7+0.0007*(K8-25)</f>
        <v>1.2695999999999998</v>
      </c>
      <c r="L9" s="17">
        <f t="shared" ref="L9" si="3">L7+0.0007*(L8-25)</f>
        <v>1.2715999999999998</v>
      </c>
      <c r="M9" s="18"/>
      <c r="N9" s="18"/>
      <c r="O9" s="18"/>
      <c r="P9" s="18"/>
      <c r="Q9" s="18"/>
      <c r="R9" s="18"/>
      <c r="S9" s="18"/>
      <c r="T9" s="18"/>
      <c r="U9" s="18"/>
      <c r="V9" s="18"/>
      <c r="W9" s="19"/>
      <c r="X9" s="19"/>
      <c r="Y9" s="19"/>
      <c r="Z9" s="19"/>
      <c r="AA9" s="19"/>
    </row>
    <row r="10" spans="1:27" ht="24.75" x14ac:dyDescent="0.25">
      <c r="A10" s="4"/>
      <c r="B10" s="11" t="s">
        <v>21</v>
      </c>
      <c r="C10" s="12" t="s">
        <v>18</v>
      </c>
      <c r="D10" s="12">
        <v>1.1870000000000001</v>
      </c>
      <c r="E10" s="12">
        <v>1.1559999999999999</v>
      </c>
      <c r="F10" s="12">
        <v>1.1879999999999999</v>
      </c>
      <c r="G10" s="12">
        <v>1.274</v>
      </c>
      <c r="H10" s="12">
        <v>1.2649999999999999</v>
      </c>
      <c r="I10" s="12">
        <v>1.282</v>
      </c>
      <c r="J10" s="12">
        <v>1.286</v>
      </c>
      <c r="K10" s="12">
        <v>1.2749999999999999</v>
      </c>
      <c r="L10" s="12">
        <v>1.284</v>
      </c>
      <c r="M10" s="20">
        <v>152.07499999999999</v>
      </c>
      <c r="N10" s="20">
        <v>160.90799999999999</v>
      </c>
      <c r="O10" s="20">
        <v>166.089</v>
      </c>
      <c r="P10" s="20">
        <v>169.26</v>
      </c>
      <c r="Q10" s="20">
        <v>171.31</v>
      </c>
      <c r="R10" s="13">
        <f t="shared" ref="R10" si="4">M10/(1+0.006*(23-30))</f>
        <v>158.7421711899791</v>
      </c>
      <c r="S10" s="13">
        <f t="shared" ref="S10" si="5">N10/(1+0.006*(23-30))</f>
        <v>167.96242171189979</v>
      </c>
      <c r="T10" s="13">
        <f t="shared" ref="T10" si="6">O10/(1+0.006*(23-30))</f>
        <v>173.37056367432152</v>
      </c>
      <c r="U10" s="13">
        <f t="shared" ref="U10" si="7">P10/(1+0.006*(23-30))</f>
        <v>176.68058455114823</v>
      </c>
      <c r="V10" s="13">
        <f t="shared" ref="V10" si="8">Q10/(1+0.006*(23-30))</f>
        <v>178.8204592901879</v>
      </c>
      <c r="W10" s="14">
        <f t="shared" ref="W10" si="9">R10/195*100</f>
        <v>81.406241635886715</v>
      </c>
      <c r="X10" s="14">
        <f t="shared" ref="X10" si="10">S10/195*100</f>
        <v>86.134575236871697</v>
      </c>
      <c r="Y10" s="14">
        <f t="shared" ref="Y10" si="11">T10/195*100</f>
        <v>88.907981371446937</v>
      </c>
      <c r="Z10" s="14">
        <f t="shared" ref="Z10" si="12">U10/195*100</f>
        <v>90.605427974947801</v>
      </c>
      <c r="AA10" s="14">
        <f t="shared" ref="AA10" si="13">V10/195*100</f>
        <v>91.702799635993799</v>
      </c>
    </row>
    <row r="11" spans="1:27" ht="24.75" x14ac:dyDescent="0.25">
      <c r="A11" s="4"/>
      <c r="B11" s="11"/>
      <c r="C11" s="12" t="s">
        <v>19</v>
      </c>
      <c r="D11" s="12">
        <v>23</v>
      </c>
      <c r="E11" s="12">
        <v>23</v>
      </c>
      <c r="F11" s="12">
        <v>23</v>
      </c>
      <c r="G11" s="12">
        <v>23</v>
      </c>
      <c r="H11" s="12">
        <v>23</v>
      </c>
      <c r="I11" s="12">
        <v>23</v>
      </c>
      <c r="J11" s="12">
        <v>23</v>
      </c>
      <c r="K11" s="12">
        <v>23</v>
      </c>
      <c r="L11" s="12">
        <v>23</v>
      </c>
      <c r="M11" s="20"/>
      <c r="N11" s="20"/>
      <c r="O11" s="20"/>
      <c r="P11" s="20"/>
      <c r="Q11" s="20"/>
      <c r="R11" s="15"/>
      <c r="S11" s="15"/>
      <c r="T11" s="15"/>
      <c r="U11" s="15"/>
      <c r="V11" s="15"/>
      <c r="W11" s="16"/>
      <c r="X11" s="16"/>
      <c r="Y11" s="16"/>
      <c r="Z11" s="16"/>
      <c r="AA11" s="16"/>
    </row>
    <row r="12" spans="1:27" ht="24.75" x14ac:dyDescent="0.25">
      <c r="A12" s="4"/>
      <c r="B12" s="11"/>
      <c r="C12" s="12" t="s">
        <v>20</v>
      </c>
      <c r="D12" s="17">
        <f t="shared" ref="D12:I12" si="14">D10+0.0007*(D11-25)</f>
        <v>1.1856</v>
      </c>
      <c r="E12" s="17">
        <f t="shared" si="14"/>
        <v>1.1545999999999998</v>
      </c>
      <c r="F12" s="17">
        <f t="shared" si="14"/>
        <v>1.1865999999999999</v>
      </c>
      <c r="G12" s="17">
        <f t="shared" si="14"/>
        <v>1.2726</v>
      </c>
      <c r="H12" s="17">
        <f t="shared" si="14"/>
        <v>1.2635999999999998</v>
      </c>
      <c r="I12" s="17">
        <f t="shared" si="14"/>
        <v>1.2806</v>
      </c>
      <c r="J12" s="17">
        <f t="shared" ref="J12" si="15">J10+0.0007*(J11-25)</f>
        <v>1.2846</v>
      </c>
      <c r="K12" s="17">
        <f t="shared" ref="K12" si="16">K10+0.0007*(K11-25)</f>
        <v>1.2735999999999998</v>
      </c>
      <c r="L12" s="17">
        <f t="shared" ref="L12" si="17">L10+0.0007*(L11-25)</f>
        <v>1.2826</v>
      </c>
      <c r="M12" s="20"/>
      <c r="N12" s="20"/>
      <c r="O12" s="20"/>
      <c r="P12" s="20"/>
      <c r="Q12" s="20"/>
      <c r="R12" s="18"/>
      <c r="S12" s="18"/>
      <c r="T12" s="18"/>
      <c r="U12" s="18"/>
      <c r="V12" s="18"/>
      <c r="W12" s="19"/>
      <c r="X12" s="19"/>
      <c r="Y12" s="19"/>
      <c r="Z12" s="19"/>
      <c r="AA12" s="19"/>
    </row>
    <row r="13" spans="1:27" ht="24.75" x14ac:dyDescent="0.25">
      <c r="A13" s="4"/>
      <c r="B13" s="11" t="s">
        <v>22</v>
      </c>
      <c r="C13" s="12" t="s">
        <v>18</v>
      </c>
      <c r="D13" s="12">
        <v>1.1919999999999999</v>
      </c>
      <c r="E13" s="12">
        <v>1.1719999999999999</v>
      </c>
      <c r="F13" s="12">
        <v>1.181</v>
      </c>
      <c r="G13" s="12">
        <v>1.2789999999999999</v>
      </c>
      <c r="H13" s="12">
        <v>1.272</v>
      </c>
      <c r="I13" s="12">
        <v>1.2769999999999999</v>
      </c>
      <c r="J13" s="12">
        <v>1.294</v>
      </c>
      <c r="K13" s="12">
        <v>1.2989999999999999</v>
      </c>
      <c r="L13" s="12">
        <v>1.298</v>
      </c>
      <c r="M13" s="20">
        <v>143.13</v>
      </c>
      <c r="N13" s="20">
        <v>157.31</v>
      </c>
      <c r="O13" s="20">
        <v>163.19999999999999</v>
      </c>
      <c r="P13" s="20">
        <v>166.05</v>
      </c>
      <c r="Q13" s="20">
        <v>168.62</v>
      </c>
      <c r="R13" s="13">
        <f t="shared" ref="R13" si="18">M13/(1+0.006*(23-30))</f>
        <v>149.40501043841337</v>
      </c>
      <c r="S13" s="13">
        <f t="shared" ref="S13" si="19">N13/(1+0.006*(23-30))</f>
        <v>164.20668058455115</v>
      </c>
      <c r="T13" s="13">
        <f t="shared" ref="T13" si="20">O13/(1+0.006*(23-30))</f>
        <v>170.35490605427975</v>
      </c>
      <c r="U13" s="13">
        <f t="shared" ref="U13" si="21">P13/(1+0.006*(23-30))</f>
        <v>173.32985386221296</v>
      </c>
      <c r="V13" s="13">
        <f t="shared" ref="V13" si="22">Q13/(1+0.006*(23-30))</f>
        <v>176.01252609603341</v>
      </c>
      <c r="W13" s="14">
        <f t="shared" ref="W13" si="23">R13/195*100</f>
        <v>76.617954070981227</v>
      </c>
      <c r="X13" s="14">
        <f t="shared" ref="X13" si="24">S13/195*100</f>
        <v>84.208554145923671</v>
      </c>
      <c r="Y13" s="14">
        <f t="shared" ref="Y13" si="25">T13/195*100</f>
        <v>87.361490284246031</v>
      </c>
      <c r="Z13" s="14">
        <f t="shared" ref="Z13" si="26">U13/195*100</f>
        <v>88.887104544724593</v>
      </c>
      <c r="AA13" s="14">
        <f t="shared" ref="AA13" si="27">V13/195*100</f>
        <v>90.262833895401755</v>
      </c>
    </row>
    <row r="14" spans="1:27" ht="24.75" x14ac:dyDescent="0.25">
      <c r="A14" s="4"/>
      <c r="B14" s="11"/>
      <c r="C14" s="12" t="s">
        <v>19</v>
      </c>
      <c r="D14" s="12">
        <v>23</v>
      </c>
      <c r="E14" s="12">
        <v>23</v>
      </c>
      <c r="F14" s="12">
        <v>23</v>
      </c>
      <c r="G14" s="12">
        <v>23</v>
      </c>
      <c r="H14" s="12">
        <v>23</v>
      </c>
      <c r="I14" s="12">
        <v>23</v>
      </c>
      <c r="J14" s="12">
        <v>23</v>
      </c>
      <c r="K14" s="12">
        <v>23</v>
      </c>
      <c r="L14" s="12">
        <v>23</v>
      </c>
      <c r="M14" s="20"/>
      <c r="N14" s="20"/>
      <c r="O14" s="20"/>
      <c r="P14" s="20"/>
      <c r="Q14" s="20"/>
      <c r="R14" s="15"/>
      <c r="S14" s="15"/>
      <c r="T14" s="15"/>
      <c r="U14" s="15"/>
      <c r="V14" s="15"/>
      <c r="W14" s="16"/>
      <c r="X14" s="16"/>
      <c r="Y14" s="16"/>
      <c r="Z14" s="16"/>
      <c r="AA14" s="16"/>
    </row>
    <row r="15" spans="1:27" ht="24.75" x14ac:dyDescent="0.25">
      <c r="A15" s="4"/>
      <c r="B15" s="11"/>
      <c r="C15" s="12" t="s">
        <v>20</v>
      </c>
      <c r="D15" s="17">
        <f t="shared" ref="D15:I15" si="28">D13+0.0007*(D14-25)</f>
        <v>1.1905999999999999</v>
      </c>
      <c r="E15" s="17">
        <f t="shared" si="28"/>
        <v>1.1705999999999999</v>
      </c>
      <c r="F15" s="17">
        <f t="shared" si="28"/>
        <v>1.1796</v>
      </c>
      <c r="G15" s="17">
        <f t="shared" si="28"/>
        <v>1.2775999999999998</v>
      </c>
      <c r="H15" s="17">
        <f t="shared" si="28"/>
        <v>1.2706</v>
      </c>
      <c r="I15" s="17">
        <f t="shared" si="28"/>
        <v>1.2755999999999998</v>
      </c>
      <c r="J15" s="17">
        <f t="shared" ref="J15" si="29">J13+0.0007*(J14-25)</f>
        <v>1.2926</v>
      </c>
      <c r="K15" s="17">
        <f t="shared" ref="K15" si="30">K13+0.0007*(K14-25)</f>
        <v>1.2975999999999999</v>
      </c>
      <c r="L15" s="17">
        <f t="shared" ref="L15" si="31">L13+0.0007*(L14-25)</f>
        <v>1.2966</v>
      </c>
      <c r="M15" s="20"/>
      <c r="N15" s="20"/>
      <c r="O15" s="20"/>
      <c r="P15" s="20"/>
      <c r="Q15" s="20"/>
      <c r="R15" s="18"/>
      <c r="S15" s="18"/>
      <c r="T15" s="18"/>
      <c r="U15" s="18"/>
      <c r="V15" s="18"/>
      <c r="W15" s="19"/>
      <c r="X15" s="19"/>
      <c r="Y15" s="19"/>
      <c r="Z15" s="19"/>
      <c r="AA15" s="19"/>
    </row>
    <row r="16" spans="1:27" ht="24.75" x14ac:dyDescent="0.25">
      <c r="A16" s="4"/>
      <c r="B16" s="11" t="s">
        <v>23</v>
      </c>
      <c r="C16" s="12" t="s">
        <v>18</v>
      </c>
      <c r="D16" s="12">
        <v>1.198</v>
      </c>
      <c r="E16" s="12">
        <v>1.1539999999999999</v>
      </c>
      <c r="F16" s="12">
        <v>1.1819999999999999</v>
      </c>
      <c r="G16" s="12">
        <v>1.286</v>
      </c>
      <c r="H16" s="12">
        <v>1.264</v>
      </c>
      <c r="I16" s="12">
        <v>1.278</v>
      </c>
      <c r="J16" s="12">
        <v>1.3029999999999999</v>
      </c>
      <c r="K16" s="12">
        <v>1.2949999999999999</v>
      </c>
      <c r="L16" s="12">
        <v>1.3</v>
      </c>
      <c r="M16" s="20">
        <v>132.63999999999999</v>
      </c>
      <c r="N16" s="20">
        <v>147.86000000000001</v>
      </c>
      <c r="O16" s="20">
        <v>154.85</v>
      </c>
      <c r="P16" s="20">
        <v>159.62</v>
      </c>
      <c r="Q16" s="20">
        <v>162.81</v>
      </c>
      <c r="R16" s="13">
        <f t="shared" ref="R16" si="32">M16/(1+0.006*(23-30))</f>
        <v>138.45511482254696</v>
      </c>
      <c r="S16" s="13">
        <f t="shared" ref="S16" si="33">N16/(1+0.006*(23-30))</f>
        <v>154.34237995824637</v>
      </c>
      <c r="T16" s="13">
        <f t="shared" ref="T16" si="34">O16/(1+0.006*(23-30))</f>
        <v>161.63883089770354</v>
      </c>
      <c r="U16" s="13">
        <f t="shared" ref="U16" si="35">P16/(1+0.006*(23-30))</f>
        <v>166.61795407098123</v>
      </c>
      <c r="V16" s="13">
        <f t="shared" ref="V16" si="36">Q16/(1+0.006*(23-30))</f>
        <v>169.94780793319416</v>
      </c>
      <c r="W16" s="14">
        <f t="shared" ref="W16" si="37">R16/195*100</f>
        <v>71.002622985921519</v>
      </c>
      <c r="X16" s="14">
        <f t="shared" ref="X16" si="38">S16/195*100</f>
        <v>79.149938440126348</v>
      </c>
      <c r="Y16" s="14">
        <f t="shared" ref="Y16" si="39">T16/195*100</f>
        <v>82.891708152668485</v>
      </c>
      <c r="Z16" s="14">
        <f t="shared" ref="Z16" si="40">U16/195*100</f>
        <v>85.445104651785243</v>
      </c>
      <c r="AA16" s="14">
        <f t="shared" ref="AA16" si="41">V16/195*100</f>
        <v>87.15272201702264</v>
      </c>
    </row>
    <row r="17" spans="1:27" ht="24.75" x14ac:dyDescent="0.25">
      <c r="A17" s="4"/>
      <c r="B17" s="11"/>
      <c r="C17" s="12" t="s">
        <v>19</v>
      </c>
      <c r="D17" s="12">
        <v>23</v>
      </c>
      <c r="E17" s="12">
        <v>23</v>
      </c>
      <c r="F17" s="12">
        <v>23</v>
      </c>
      <c r="G17" s="12">
        <v>23</v>
      </c>
      <c r="H17" s="12">
        <v>23</v>
      </c>
      <c r="I17" s="12">
        <v>23</v>
      </c>
      <c r="J17" s="12">
        <v>23</v>
      </c>
      <c r="K17" s="12">
        <v>23</v>
      </c>
      <c r="L17" s="12">
        <v>23</v>
      </c>
      <c r="M17" s="20"/>
      <c r="N17" s="20"/>
      <c r="O17" s="20"/>
      <c r="P17" s="20"/>
      <c r="Q17" s="20"/>
      <c r="R17" s="15"/>
      <c r="S17" s="15"/>
      <c r="T17" s="15"/>
      <c r="U17" s="15"/>
      <c r="V17" s="15"/>
      <c r="W17" s="16"/>
      <c r="X17" s="16"/>
      <c r="Y17" s="16"/>
      <c r="Z17" s="16"/>
      <c r="AA17" s="16"/>
    </row>
    <row r="18" spans="1:27" ht="24.75" x14ac:dyDescent="0.25">
      <c r="A18" s="4"/>
      <c r="B18" s="11"/>
      <c r="C18" s="12" t="s">
        <v>20</v>
      </c>
      <c r="D18" s="17">
        <f t="shared" ref="D18:I18" si="42">D16+0.0007*(D17-25)</f>
        <v>1.1965999999999999</v>
      </c>
      <c r="E18" s="17">
        <f t="shared" si="42"/>
        <v>1.1525999999999998</v>
      </c>
      <c r="F18" s="17">
        <f t="shared" si="42"/>
        <v>1.1805999999999999</v>
      </c>
      <c r="G18" s="17">
        <f t="shared" si="42"/>
        <v>1.2846</v>
      </c>
      <c r="H18" s="17">
        <f t="shared" si="42"/>
        <v>1.2625999999999999</v>
      </c>
      <c r="I18" s="17">
        <f t="shared" si="42"/>
        <v>1.2766</v>
      </c>
      <c r="J18" s="17">
        <f t="shared" ref="J18" si="43">J16+0.0007*(J17-25)</f>
        <v>1.3015999999999999</v>
      </c>
      <c r="K18" s="17">
        <f t="shared" ref="K18" si="44">K16+0.0007*(K17-25)</f>
        <v>1.2935999999999999</v>
      </c>
      <c r="L18" s="17">
        <f t="shared" ref="L18" si="45">L16+0.0007*(L17-25)</f>
        <v>1.2986</v>
      </c>
      <c r="M18" s="20"/>
      <c r="N18" s="20"/>
      <c r="O18" s="20"/>
      <c r="P18" s="20"/>
      <c r="Q18" s="20"/>
      <c r="R18" s="18"/>
      <c r="S18" s="18"/>
      <c r="T18" s="18"/>
      <c r="U18" s="18"/>
      <c r="V18" s="18"/>
      <c r="W18" s="19"/>
      <c r="X18" s="19"/>
      <c r="Y18" s="19"/>
      <c r="Z18" s="19"/>
      <c r="AA18" s="19"/>
    </row>
    <row r="19" spans="1:27" ht="24.75" x14ac:dyDescent="0.25">
      <c r="A19" s="4"/>
      <c r="B19" s="11" t="s">
        <v>24</v>
      </c>
      <c r="C19" s="12" t="s">
        <v>18</v>
      </c>
      <c r="D19" s="12">
        <v>1.1870000000000001</v>
      </c>
      <c r="E19" s="12">
        <v>1.147</v>
      </c>
      <c r="F19" s="12">
        <v>1.147</v>
      </c>
      <c r="G19" s="12">
        <v>1.28</v>
      </c>
      <c r="H19" s="12">
        <v>1.2569999999999999</v>
      </c>
      <c r="I19" s="12">
        <v>1.226</v>
      </c>
      <c r="J19" s="12">
        <v>1.2869999999999999</v>
      </c>
      <c r="K19" s="12">
        <v>1.276</v>
      </c>
      <c r="L19" s="12">
        <v>1.274</v>
      </c>
      <c r="M19" s="20">
        <v>110.66</v>
      </c>
      <c r="N19" s="20">
        <v>125.997</v>
      </c>
      <c r="O19" s="20">
        <v>134.34100000000001</v>
      </c>
      <c r="P19" s="20">
        <v>139.001</v>
      </c>
      <c r="Q19" s="20">
        <v>143.28200000000001</v>
      </c>
      <c r="R19" s="13">
        <f t="shared" ref="R19" si="46">M19/(1+0.006*(23-30))</f>
        <v>115.51148225469728</v>
      </c>
      <c r="S19" s="13">
        <f t="shared" ref="S19" si="47">N19/(1+0.006*(23-30))</f>
        <v>131.52087682672234</v>
      </c>
      <c r="T19" s="13">
        <f t="shared" ref="T19" si="48">O19/(1+0.006*(23-30))</f>
        <v>140.23068893528185</v>
      </c>
      <c r="U19" s="13">
        <f t="shared" ref="U19" si="49">P19/(1+0.006*(23-30))</f>
        <v>145.09498956158666</v>
      </c>
      <c r="V19" s="13">
        <f t="shared" ref="V19" si="50">Q19/(1+0.006*(23-30))</f>
        <v>149.56367432150316</v>
      </c>
      <c r="W19" s="14">
        <f t="shared" ref="W19" si="51">R19/195*100</f>
        <v>59.236657566511433</v>
      </c>
      <c r="X19" s="14">
        <f t="shared" ref="X19" si="52">S19/195*100</f>
        <v>67.446603500883256</v>
      </c>
      <c r="Y19" s="14">
        <f t="shared" ref="Y19" si="53">T19/195*100</f>
        <v>71.913173812965042</v>
      </c>
      <c r="Z19" s="14">
        <f t="shared" ref="Z19" si="54">U19/195*100</f>
        <v>74.407686954659823</v>
      </c>
      <c r="AA19" s="14">
        <f t="shared" ref="AA19" si="55">V19/195*100</f>
        <v>76.699320164873413</v>
      </c>
    </row>
    <row r="20" spans="1:27" ht="24.75" x14ac:dyDescent="0.25">
      <c r="A20" s="4"/>
      <c r="B20" s="11"/>
      <c r="C20" s="12" t="s">
        <v>19</v>
      </c>
      <c r="D20" s="12">
        <v>23</v>
      </c>
      <c r="E20" s="12">
        <v>23</v>
      </c>
      <c r="F20" s="12">
        <v>23</v>
      </c>
      <c r="G20" s="12">
        <v>23</v>
      </c>
      <c r="H20" s="12">
        <v>23</v>
      </c>
      <c r="I20" s="12">
        <v>23</v>
      </c>
      <c r="J20" s="12">
        <v>23</v>
      </c>
      <c r="K20" s="12">
        <v>23</v>
      </c>
      <c r="L20" s="12">
        <v>23</v>
      </c>
      <c r="M20" s="20"/>
      <c r="N20" s="20"/>
      <c r="O20" s="20"/>
      <c r="P20" s="20"/>
      <c r="Q20" s="20"/>
      <c r="R20" s="15"/>
      <c r="S20" s="15"/>
      <c r="T20" s="15"/>
      <c r="U20" s="15"/>
      <c r="V20" s="15"/>
      <c r="W20" s="16"/>
      <c r="X20" s="16"/>
      <c r="Y20" s="16"/>
      <c r="Z20" s="16"/>
      <c r="AA20" s="16"/>
    </row>
    <row r="21" spans="1:27" ht="24.75" x14ac:dyDescent="0.25">
      <c r="A21" s="4"/>
      <c r="B21" s="11"/>
      <c r="C21" s="12" t="s">
        <v>20</v>
      </c>
      <c r="D21" s="17">
        <f t="shared" ref="D21:I21" si="56">D19+0.0007*(D20-25)</f>
        <v>1.1856</v>
      </c>
      <c r="E21" s="17">
        <f t="shared" si="56"/>
        <v>1.1456</v>
      </c>
      <c r="F21" s="17">
        <f t="shared" si="56"/>
        <v>1.1456</v>
      </c>
      <c r="G21" s="17">
        <f t="shared" si="56"/>
        <v>1.2786</v>
      </c>
      <c r="H21" s="17">
        <f t="shared" si="56"/>
        <v>1.2555999999999998</v>
      </c>
      <c r="I21" s="17">
        <f t="shared" si="56"/>
        <v>1.2245999999999999</v>
      </c>
      <c r="J21" s="17">
        <f t="shared" ref="J21" si="57">J19+0.0007*(J20-25)</f>
        <v>1.2855999999999999</v>
      </c>
      <c r="K21" s="17">
        <f t="shared" ref="K21" si="58">K19+0.0007*(K20-25)</f>
        <v>1.2746</v>
      </c>
      <c r="L21" s="17">
        <f t="shared" ref="L21" si="59">L19+0.0007*(L20-25)</f>
        <v>1.2726</v>
      </c>
      <c r="M21" s="20"/>
      <c r="N21" s="20"/>
      <c r="O21" s="20"/>
      <c r="P21" s="20"/>
      <c r="Q21" s="20"/>
      <c r="R21" s="18"/>
      <c r="S21" s="18"/>
      <c r="T21" s="18"/>
      <c r="U21" s="18"/>
      <c r="V21" s="18"/>
      <c r="W21" s="19"/>
      <c r="X21" s="19"/>
      <c r="Y21" s="19"/>
      <c r="Z21" s="19"/>
      <c r="AA21" s="19"/>
    </row>
    <row r="22" spans="1:27" ht="24.75" x14ac:dyDescent="0.25">
      <c r="A22" s="4"/>
      <c r="B22" s="11" t="s">
        <v>25</v>
      </c>
      <c r="C22" s="12" t="s">
        <v>18</v>
      </c>
      <c r="D22" s="12">
        <v>1.194</v>
      </c>
      <c r="E22" s="12">
        <v>1.155</v>
      </c>
      <c r="F22" s="12">
        <v>1.1599999999999999</v>
      </c>
      <c r="G22" s="12">
        <v>1.284</v>
      </c>
      <c r="H22" s="12">
        <v>1.264</v>
      </c>
      <c r="I22" s="12">
        <v>1.2669999999999999</v>
      </c>
      <c r="J22" s="12">
        <v>1.292</v>
      </c>
      <c r="K22" s="12">
        <v>1.282</v>
      </c>
      <c r="L22" s="12">
        <v>1.2809999999999999</v>
      </c>
      <c r="M22" s="20">
        <v>126.777</v>
      </c>
      <c r="N22" s="20">
        <v>145.75299999999999</v>
      </c>
      <c r="O22" s="20">
        <v>154.42099999999999</v>
      </c>
      <c r="P22" s="20">
        <v>159.39699999999999</v>
      </c>
      <c r="Q22" s="20">
        <v>162.58199999999999</v>
      </c>
      <c r="R22" s="13">
        <f t="shared" ref="R22" si="60">M22/(1+0.006*(23-30))</f>
        <v>132.33507306889354</v>
      </c>
      <c r="S22" s="13">
        <f t="shared" ref="S22" si="61">N22/(1+0.006*(23-30))</f>
        <v>152.14300626304799</v>
      </c>
      <c r="T22" s="13">
        <f t="shared" ref="T22" si="62">O22/(1+0.006*(23-30))</f>
        <v>161.19102296450939</v>
      </c>
      <c r="U22" s="13">
        <f t="shared" ref="U22" si="63">P22/(1+0.006*(23-30))</f>
        <v>166.38517745302713</v>
      </c>
      <c r="V22" s="13">
        <f t="shared" ref="V22" si="64">Q22/(1+0.006*(23-30))</f>
        <v>169.7098121085595</v>
      </c>
      <c r="W22" s="14">
        <f t="shared" ref="W22" si="65">R22/195*100</f>
        <v>67.864140035330024</v>
      </c>
      <c r="X22" s="14">
        <f t="shared" ref="X22" si="66">S22/195*100</f>
        <v>78.022054493870769</v>
      </c>
      <c r="Y22" s="14">
        <f t="shared" ref="Y22" si="67">T22/195*100</f>
        <v>82.662063058722751</v>
      </c>
      <c r="Z22" s="14">
        <f t="shared" ref="Z22" si="68">U22/195*100</f>
        <v>85.325732027193396</v>
      </c>
      <c r="AA22" s="14">
        <f t="shared" ref="AA22" si="69">V22/195*100</f>
        <v>87.030672876184354</v>
      </c>
    </row>
    <row r="23" spans="1:27" ht="24.75" x14ac:dyDescent="0.25">
      <c r="A23" s="4"/>
      <c r="B23" s="11"/>
      <c r="C23" s="12" t="s">
        <v>19</v>
      </c>
      <c r="D23" s="12">
        <v>23</v>
      </c>
      <c r="E23" s="12">
        <v>23</v>
      </c>
      <c r="F23" s="12">
        <v>23</v>
      </c>
      <c r="G23" s="12">
        <v>23</v>
      </c>
      <c r="H23" s="12">
        <v>23</v>
      </c>
      <c r="I23" s="12">
        <v>23</v>
      </c>
      <c r="J23" s="12">
        <v>24</v>
      </c>
      <c r="K23" s="12">
        <v>24</v>
      </c>
      <c r="L23" s="12">
        <v>24</v>
      </c>
      <c r="M23" s="20"/>
      <c r="N23" s="20"/>
      <c r="O23" s="20"/>
      <c r="P23" s="20"/>
      <c r="Q23" s="20"/>
      <c r="R23" s="15"/>
      <c r="S23" s="15"/>
      <c r="T23" s="15"/>
      <c r="U23" s="15"/>
      <c r="V23" s="15"/>
      <c r="W23" s="16"/>
      <c r="X23" s="16"/>
      <c r="Y23" s="16"/>
      <c r="Z23" s="16"/>
      <c r="AA23" s="16"/>
    </row>
    <row r="24" spans="1:27" ht="24.75" x14ac:dyDescent="0.25">
      <c r="A24" s="4"/>
      <c r="B24" s="11"/>
      <c r="C24" s="12" t="s">
        <v>20</v>
      </c>
      <c r="D24" s="17">
        <f t="shared" ref="D24:I24" si="70">D22+0.0007*(D23-25)</f>
        <v>1.1925999999999999</v>
      </c>
      <c r="E24" s="17">
        <f t="shared" si="70"/>
        <v>1.1536</v>
      </c>
      <c r="F24" s="17">
        <f t="shared" si="70"/>
        <v>1.1585999999999999</v>
      </c>
      <c r="G24" s="17">
        <f t="shared" si="70"/>
        <v>1.2826</v>
      </c>
      <c r="H24" s="17">
        <f t="shared" si="70"/>
        <v>1.2625999999999999</v>
      </c>
      <c r="I24" s="17">
        <f t="shared" si="70"/>
        <v>1.2655999999999998</v>
      </c>
      <c r="J24" s="17">
        <f t="shared" ref="J24" si="71">J22+0.0007*(J23-25)</f>
        <v>1.2913000000000001</v>
      </c>
      <c r="K24" s="17">
        <f t="shared" ref="K24" si="72">K22+0.0007*(K23-25)</f>
        <v>1.2813000000000001</v>
      </c>
      <c r="L24" s="17">
        <f t="shared" ref="L24" si="73">L22+0.0007*(L23-25)</f>
        <v>1.2803</v>
      </c>
      <c r="M24" s="20"/>
      <c r="N24" s="20"/>
      <c r="O24" s="20"/>
      <c r="P24" s="20"/>
      <c r="Q24" s="20"/>
      <c r="R24" s="18"/>
      <c r="S24" s="18"/>
      <c r="T24" s="18"/>
      <c r="U24" s="18"/>
      <c r="V24" s="18"/>
      <c r="W24" s="19"/>
      <c r="X24" s="19"/>
      <c r="Y24" s="19"/>
      <c r="Z24" s="19"/>
      <c r="AA24" s="19"/>
    </row>
    <row r="39" spans="5:20" x14ac:dyDescent="0.25"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</row>
  </sheetData>
  <mergeCells count="105">
    <mergeCell ref="A3:AA4"/>
    <mergeCell ref="M10:M12"/>
    <mergeCell ref="N10:N12"/>
    <mergeCell ref="M13:M15"/>
    <mergeCell ref="N13:N15"/>
    <mergeCell ref="M16:M18"/>
    <mergeCell ref="N16:N18"/>
    <mergeCell ref="M5:Q5"/>
    <mergeCell ref="O7:O9"/>
    <mergeCell ref="P7:P9"/>
    <mergeCell ref="Q7:Q9"/>
    <mergeCell ref="O10:O12"/>
    <mergeCell ref="P10:P12"/>
    <mergeCell ref="Q10:Q12"/>
    <mergeCell ref="A5:A24"/>
    <mergeCell ref="M19:M21"/>
    <mergeCell ref="N19:N21"/>
    <mergeCell ref="M7:M9"/>
    <mergeCell ref="N7:N9"/>
    <mergeCell ref="D5:F5"/>
    <mergeCell ref="G5:I5"/>
    <mergeCell ref="B5:C6"/>
    <mergeCell ref="B7:B9"/>
    <mergeCell ref="B10:B12"/>
    <mergeCell ref="B13:B15"/>
    <mergeCell ref="B16:B18"/>
    <mergeCell ref="B19:B21"/>
    <mergeCell ref="B22:B24"/>
    <mergeCell ref="J5:L5"/>
    <mergeCell ref="M22:M24"/>
    <mergeCell ref="N22:N24"/>
    <mergeCell ref="O19:O21"/>
    <mergeCell ref="P19:P21"/>
    <mergeCell ref="Q19:Q21"/>
    <mergeCell ref="O22:O24"/>
    <mergeCell ref="P22:P24"/>
    <mergeCell ref="Q22:Q24"/>
    <mergeCell ref="O13:O15"/>
    <mergeCell ref="P13:P15"/>
    <mergeCell ref="Q13:Q15"/>
    <mergeCell ref="O16:O18"/>
    <mergeCell ref="P16:P18"/>
    <mergeCell ref="Q16:Q18"/>
    <mergeCell ref="R10:R12"/>
    <mergeCell ref="S10:S12"/>
    <mergeCell ref="T10:T12"/>
    <mergeCell ref="U10:U12"/>
    <mergeCell ref="V10:V12"/>
    <mergeCell ref="R5:V5"/>
    <mergeCell ref="R7:R9"/>
    <mergeCell ref="S7:S9"/>
    <mergeCell ref="T7:T9"/>
    <mergeCell ref="U7:U9"/>
    <mergeCell ref="V7:V9"/>
    <mergeCell ref="R16:R18"/>
    <mergeCell ref="S16:S18"/>
    <mergeCell ref="T16:T18"/>
    <mergeCell ref="U16:U18"/>
    <mergeCell ref="V16:V18"/>
    <mergeCell ref="R13:R15"/>
    <mergeCell ref="S13:S15"/>
    <mergeCell ref="T13:T15"/>
    <mergeCell ref="U13:U15"/>
    <mergeCell ref="V13:V15"/>
    <mergeCell ref="R22:R24"/>
    <mergeCell ref="S22:S24"/>
    <mergeCell ref="T22:T24"/>
    <mergeCell ref="U22:U24"/>
    <mergeCell ref="V22:V24"/>
    <mergeCell ref="R19:R21"/>
    <mergeCell ref="S19:S21"/>
    <mergeCell ref="T19:T21"/>
    <mergeCell ref="U19:U21"/>
    <mergeCell ref="V19:V21"/>
    <mergeCell ref="W10:W12"/>
    <mergeCell ref="X10:X12"/>
    <mergeCell ref="Y10:Y12"/>
    <mergeCell ref="Z10:Z12"/>
    <mergeCell ref="AA10:AA12"/>
    <mergeCell ref="W5:AA5"/>
    <mergeCell ref="W7:W9"/>
    <mergeCell ref="X7:X9"/>
    <mergeCell ref="Y7:Y9"/>
    <mergeCell ref="Z7:Z9"/>
    <mergeCell ref="AA7:AA9"/>
    <mergeCell ref="W16:W18"/>
    <mergeCell ref="X16:X18"/>
    <mergeCell ref="Y16:Y18"/>
    <mergeCell ref="Z16:Z18"/>
    <mergeCell ref="AA16:AA18"/>
    <mergeCell ref="W13:W15"/>
    <mergeCell ref="X13:X15"/>
    <mergeCell ref="Y13:Y15"/>
    <mergeCell ref="Z13:Z15"/>
    <mergeCell ref="AA13:AA15"/>
    <mergeCell ref="W22:W24"/>
    <mergeCell ref="X22:X24"/>
    <mergeCell ref="Y22:Y24"/>
    <mergeCell ref="Z22:Z24"/>
    <mergeCell ref="AA22:AA24"/>
    <mergeCell ref="W19:W21"/>
    <mergeCell ref="X19:X21"/>
    <mergeCell ref="Y19:Y21"/>
    <mergeCell ref="Z19:Z21"/>
    <mergeCell ref="AA19:AA21"/>
  </mergeCells>
  <phoneticPr fontId="1" type="noConversion"/>
  <pageMargins left="0.7" right="0.7" top="0.75" bottom="0.75" header="0.3" footer="0.3"/>
  <pageSetup paperSize="9" scale="36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김조훈/주임/세방전지</cp:lastModifiedBy>
  <cp:revision/>
  <cp:lastPrinted>2026-01-20T00:17:09Z</cp:lastPrinted>
  <dcterms:created xsi:type="dcterms:W3CDTF">2025-09-30T00:22:14Z</dcterms:created>
  <dcterms:modified xsi:type="dcterms:W3CDTF">2026-01-20T03:48:25Z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