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3. CS팀 공통\100. LG U+ VGS 필드 정기 점검(1회_반기)\26년도\26년 상반기\정리본(송부용)\"/>
    </mc:Choice>
  </mc:AlternateContent>
  <xr:revisionPtr revIDLastSave="0" documentId="13_ncr:1_{77302F83-717E-4744-A0AA-AFCF7F1B27AD}" xr6:coauthVersionLast="36" xr6:coauthVersionMax="36" xr10:uidLastSave="{00000000-0000-0000-0000-000000000000}"/>
  <bookViews>
    <workbookView xWindow="0" yWindow="0" windowWidth="21570" windowHeight="7185" xr2:uid="{860229C6-CE32-4DB0-B0FD-580E020C952D}"/>
  </bookViews>
  <sheets>
    <sheet name="서산동문국사_정류기1 축전지1" sheetId="4" r:id="rId1"/>
  </sheets>
  <definedNames>
    <definedName name="_xlnm._FilterDatabase" localSheetId="0" hidden="1">'서산동문국사_정류기1 축전지1'!$A$10:$D$35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5" i="4" l="1"/>
  <c r="Z35" i="4"/>
  <c r="AB8" i="4"/>
  <c r="AB19" i="4" s="1"/>
  <c r="AB5" i="4"/>
  <c r="U35" i="4"/>
  <c r="T35" i="4"/>
  <c r="O35" i="4"/>
  <c r="P8" i="4" s="1"/>
  <c r="N35" i="4"/>
  <c r="I35" i="4"/>
  <c r="H35" i="4"/>
  <c r="C35" i="4"/>
  <c r="B35" i="4"/>
  <c r="V34" i="4"/>
  <c r="J34" i="4"/>
  <c r="D34" i="4"/>
  <c r="V33" i="4"/>
  <c r="J33" i="4"/>
  <c r="D33" i="4"/>
  <c r="J32" i="4"/>
  <c r="D32" i="4"/>
  <c r="V31" i="4"/>
  <c r="J31" i="4"/>
  <c r="D31" i="4"/>
  <c r="V30" i="4"/>
  <c r="J30" i="4"/>
  <c r="D30" i="4"/>
  <c r="V29" i="4"/>
  <c r="J29" i="4"/>
  <c r="D29" i="4"/>
  <c r="J28" i="4"/>
  <c r="D28" i="4"/>
  <c r="V27" i="4"/>
  <c r="J27" i="4"/>
  <c r="D27" i="4"/>
  <c r="V26" i="4"/>
  <c r="J26" i="4"/>
  <c r="D26" i="4"/>
  <c r="V25" i="4"/>
  <c r="J25" i="4"/>
  <c r="D25" i="4"/>
  <c r="V24" i="4"/>
  <c r="J24" i="4"/>
  <c r="D24" i="4"/>
  <c r="J23" i="4"/>
  <c r="D23" i="4"/>
  <c r="V22" i="4"/>
  <c r="J22" i="4"/>
  <c r="D22" i="4"/>
  <c r="V21" i="4"/>
  <c r="J21" i="4"/>
  <c r="D21" i="4"/>
  <c r="V20" i="4"/>
  <c r="J20" i="4"/>
  <c r="D20" i="4"/>
  <c r="J19" i="4"/>
  <c r="D19" i="4"/>
  <c r="V18" i="4"/>
  <c r="J18" i="4"/>
  <c r="D18" i="4"/>
  <c r="V17" i="4"/>
  <c r="J17" i="4"/>
  <c r="D17" i="4"/>
  <c r="V16" i="4"/>
  <c r="J16" i="4"/>
  <c r="D16" i="4"/>
  <c r="V15" i="4"/>
  <c r="J15" i="4"/>
  <c r="D15" i="4"/>
  <c r="J14" i="4"/>
  <c r="D14" i="4"/>
  <c r="V13" i="4"/>
  <c r="J13" i="4"/>
  <c r="D13" i="4"/>
  <c r="V12" i="4"/>
  <c r="J12" i="4"/>
  <c r="D12" i="4"/>
  <c r="V11" i="4"/>
  <c r="J11" i="4"/>
  <c r="J35" i="4" s="1"/>
  <c r="D11" i="4"/>
  <c r="D35" i="4" s="1"/>
  <c r="V8" i="4"/>
  <c r="V28" i="4" s="1"/>
  <c r="V5" i="4"/>
  <c r="P5" i="4"/>
  <c r="AB26" i="4" l="1"/>
  <c r="AB20" i="4"/>
  <c r="AB21" i="4"/>
  <c r="AB22" i="4"/>
  <c r="AB23" i="4"/>
  <c r="AB24" i="4"/>
  <c r="AB25" i="4"/>
  <c r="AB27" i="4"/>
  <c r="AB28" i="4"/>
  <c r="AB29" i="4"/>
  <c r="AB30" i="4"/>
  <c r="AB13" i="4"/>
  <c r="AB31" i="4"/>
  <c r="AB32" i="4"/>
  <c r="AB15" i="4"/>
  <c r="AB33" i="4"/>
  <c r="AB16" i="4"/>
  <c r="AB34" i="4"/>
  <c r="AB17" i="4"/>
  <c r="AB18" i="4"/>
  <c r="AB11" i="4"/>
  <c r="AB12" i="4"/>
  <c r="AB14" i="4"/>
  <c r="P32" i="4"/>
  <c r="P14" i="4"/>
  <c r="P25" i="4"/>
  <c r="P15" i="4"/>
  <c r="P28" i="4"/>
  <c r="P19" i="4"/>
  <c r="P23" i="4"/>
  <c r="P27" i="4"/>
  <c r="P18" i="4"/>
  <c r="P31" i="4"/>
  <c r="P22" i="4"/>
  <c r="P13" i="4"/>
  <c r="P26" i="4"/>
  <c r="P17" i="4"/>
  <c r="P21" i="4"/>
  <c r="P12" i="4"/>
  <c r="P34" i="4"/>
  <c r="P29" i="4"/>
  <c r="P20" i="4"/>
  <c r="P11" i="4"/>
  <c r="P33" i="4"/>
  <c r="P24" i="4"/>
  <c r="P30" i="4"/>
  <c r="P16" i="4"/>
  <c r="V14" i="4"/>
  <c r="V35" i="4" s="1"/>
  <c r="V23" i="4"/>
  <c r="V32" i="4"/>
  <c r="V19" i="4"/>
  <c r="AB35" i="4" l="1"/>
  <c r="P35" i="4"/>
</calcChain>
</file>

<file path=xl/sharedStrings.xml><?xml version="1.0" encoding="utf-8"?>
<sst xmlns="http://schemas.openxmlformats.org/spreadsheetml/2006/main" count="155" uniqueCount="33">
  <si>
    <t>축전지 측정 DATA</t>
    <phoneticPr fontId="4" type="noConversion"/>
  </si>
  <si>
    <t>1. 기본정보</t>
    <phoneticPr fontId="4" type="noConversion"/>
  </si>
  <si>
    <t>점검일</t>
    <phoneticPr fontId="2" type="noConversion"/>
  </si>
  <si>
    <t>점검형태</t>
    <phoneticPr fontId="2" type="noConversion"/>
  </si>
  <si>
    <t>AS</t>
    <phoneticPr fontId="2" type="noConversion"/>
  </si>
  <si>
    <t>2024-11-26</t>
    <phoneticPr fontId="2" type="noConversion"/>
  </si>
  <si>
    <t>2025-05-13</t>
    <phoneticPr fontId="2" type="noConversion"/>
  </si>
  <si>
    <t>2025-09-25</t>
    <phoneticPr fontId="2" type="noConversion"/>
  </si>
  <si>
    <t>업체명</t>
    <phoneticPr fontId="2" type="noConversion"/>
  </si>
  <si>
    <t>온도(℃)</t>
    <phoneticPr fontId="2" type="noConversion"/>
  </si>
  <si>
    <t>용도,장소</t>
    <phoneticPr fontId="2" type="noConversion"/>
  </si>
  <si>
    <t>충전전압(V)</t>
    <phoneticPr fontId="2" type="noConversion"/>
  </si>
  <si>
    <t>제품명</t>
    <phoneticPr fontId="2" type="noConversion"/>
  </si>
  <si>
    <t>DC(A)</t>
    <phoneticPr fontId="2" type="noConversion"/>
  </si>
  <si>
    <t>수량(EA)</t>
    <phoneticPr fontId="2" type="noConversion"/>
  </si>
  <si>
    <t>AC(A)</t>
    <phoneticPr fontId="2" type="noConversion"/>
  </si>
  <si>
    <t>LOT</t>
    <phoneticPr fontId="2" type="noConversion"/>
  </si>
  <si>
    <t>내부저항(mΩ) 평균치</t>
    <phoneticPr fontId="2" type="noConversion"/>
  </si>
  <si>
    <t xml:space="preserve">2. 셀별 데이터 </t>
    <phoneticPr fontId="4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</si>
  <si>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</si>
  <si>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</si>
  <si>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</si>
  <si>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</si>
  <si>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크랙여부</t>
    <phoneticPr fontId="2" type="noConversion"/>
  </si>
  <si>
    <t>크랙</t>
    <phoneticPr fontId="2" type="noConversion"/>
  </si>
  <si>
    <t>평균</t>
    <phoneticPr fontId="2" type="noConversion"/>
  </si>
  <si>
    <t>2026-04-15</t>
    <phoneticPr fontId="2" type="noConversion"/>
  </si>
  <si>
    <t>GYB201100029</t>
    <phoneticPr fontId="2" type="noConversion"/>
  </si>
  <si>
    <t>2024-05-21</t>
    <phoneticPr fontId="2" type="noConversion"/>
  </si>
  <si>
    <t>LG U+ 서산동문국사</t>
    <phoneticPr fontId="2" type="noConversion"/>
  </si>
  <si>
    <t>정류기1_축전지1</t>
    <phoneticPr fontId="2" type="noConversion"/>
  </si>
  <si>
    <t>VGS1800</t>
    <phoneticPr fontId="2" type="noConversion"/>
  </si>
  <si>
    <t>2020-11-11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</si>
</sst>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세방고딕 Regular"/>
      <family val="3"/>
      <charset val="129"/>
    </font>
    <font>
      <sz val="8"/>
      <name val="돋움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>
      <alignment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0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7" fontId="8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9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9" fontId="9" fillId="3" borderId="1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51D03FE6-58C1-4671-9BE1-0AFBD6B363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1AA7-153C-4CBE-B147-285E7F56B7DD}">
  <sheetPr>
    <tabColor rgb="FF92D050"/>
  </sheetPr>
  <dimension ref="A1:AC41"/>
  <sheetViews>
    <sheetView tabSelected="1" topLeftCell="P1" zoomScale="85" zoomScaleNormal="85" workbookViewId="0">
      <selection activeCell="AE7" sqref="AE7"/>
    </sheetView>
  </sheetViews>
  <sheetFormatPr defaultRowHeight="16.5"/>
  <cols>
    <col min="1" max="1" width="13.5" customWidth="1"/>
    <col min="2" max="2" width="17.875" style="30" customWidth="1"/>
    <col min="3" max="3" width="16.875" style="31" customWidth="1"/>
    <col min="4" max="4" width="9.25" bestFit="1" customWidth="1"/>
    <col min="5" max="5" width="10.625" style="43" customWidth="1"/>
    <col min="7" max="7" width="13.5" customWidth="1"/>
    <col min="8" max="8" width="16.625" style="30" customWidth="1"/>
    <col min="9" max="9" width="17.375" style="31" customWidth="1"/>
    <col min="10" max="10" width="9.25" bestFit="1" customWidth="1"/>
    <col min="11" max="11" width="10.625" style="43" customWidth="1"/>
    <col min="13" max="13" width="13.5" customWidth="1"/>
    <col min="14" max="14" width="17.125" style="30" customWidth="1"/>
    <col min="15" max="15" width="18" style="31" customWidth="1"/>
    <col min="16" max="16" width="9.25" bestFit="1" customWidth="1"/>
    <col min="17" max="17" width="10.625" style="43" customWidth="1"/>
    <col min="19" max="19" width="13.5" customWidth="1"/>
    <col min="20" max="20" width="17.125" style="30" customWidth="1"/>
    <col min="21" max="21" width="18" style="31" customWidth="1"/>
    <col min="22" max="22" width="9.25" bestFit="1" customWidth="1"/>
    <col min="23" max="23" width="10.625" style="43" customWidth="1"/>
    <col min="25" max="25" width="13.5" customWidth="1"/>
    <col min="26" max="26" width="17.125" style="30" customWidth="1"/>
    <col min="27" max="27" width="18" style="31" customWidth="1"/>
    <col min="28" max="28" width="9.25" bestFit="1" customWidth="1"/>
    <col min="29" max="29" width="10.625" style="43" customWidth="1"/>
  </cols>
  <sheetData>
    <row r="1" spans="1:29" s="2" customFormat="1" ht="30" customHeight="1">
      <c r="A1" s="34" t="s">
        <v>0</v>
      </c>
      <c r="B1" s="35"/>
      <c r="C1" s="35"/>
      <c r="D1" s="35"/>
      <c r="E1" s="36"/>
      <c r="G1" s="34" t="s">
        <v>0</v>
      </c>
      <c r="H1" s="35"/>
      <c r="I1" s="35"/>
      <c r="J1" s="35"/>
      <c r="K1" s="36"/>
      <c r="M1" s="34" t="s">
        <v>0</v>
      </c>
      <c r="N1" s="35"/>
      <c r="O1" s="35"/>
      <c r="P1" s="35"/>
      <c r="Q1" s="36"/>
      <c r="S1" s="34" t="s">
        <v>0</v>
      </c>
      <c r="T1" s="35"/>
      <c r="U1" s="35"/>
      <c r="V1" s="35"/>
      <c r="W1" s="36"/>
      <c r="Y1" s="34" t="s">
        <v>0</v>
      </c>
      <c r="Z1" s="35"/>
      <c r="AA1" s="35"/>
      <c r="AB1" s="35"/>
      <c r="AC1" s="36"/>
    </row>
    <row r="2" spans="1:29" s="5" customFormat="1" ht="24" customHeight="1">
      <c r="A2" s="3" t="s">
        <v>1</v>
      </c>
      <c r="B2" s="4" t="s">
        <v>27</v>
      </c>
      <c r="C2" s="4"/>
      <c r="D2" s="4"/>
      <c r="E2" s="37"/>
      <c r="G2" s="3" t="s">
        <v>1</v>
      </c>
      <c r="H2" s="4" t="s">
        <v>27</v>
      </c>
      <c r="I2" s="4"/>
      <c r="J2" s="4"/>
      <c r="K2" s="37"/>
      <c r="M2" s="3" t="s">
        <v>1</v>
      </c>
      <c r="N2" s="4" t="s">
        <v>27</v>
      </c>
      <c r="O2" s="4"/>
      <c r="P2" s="4"/>
      <c r="Q2" s="37"/>
      <c r="S2" s="3" t="s">
        <v>1</v>
      </c>
      <c r="T2" s="4" t="s">
        <v>27</v>
      </c>
      <c r="U2" s="4"/>
      <c r="V2" s="4"/>
      <c r="W2" s="37"/>
      <c r="Y2" s="3" t="s">
        <v>1</v>
      </c>
      <c r="Z2" s="4" t="s">
        <v>27</v>
      </c>
      <c r="AA2" s="4"/>
      <c r="AB2" s="4"/>
      <c r="AC2" s="37"/>
    </row>
    <row r="3" spans="1:29" s="9" customFormat="1">
      <c r="A3" s="6" t="s">
        <v>2</v>
      </c>
      <c r="B3" s="7" t="s">
        <v>28</v>
      </c>
      <c r="C3" s="8" t="s">
        <v>3</v>
      </c>
      <c r="D3" s="7" t="s">
        <v>4</v>
      </c>
      <c r="E3" s="38"/>
      <c r="G3" s="6" t="s">
        <v>2</v>
      </c>
      <c r="H3" s="7" t="s">
        <v>5</v>
      </c>
      <c r="I3" s="8" t="s">
        <v>3</v>
      </c>
      <c r="J3" s="7" t="s">
        <v>4</v>
      </c>
      <c r="K3" s="38"/>
      <c r="M3" s="6" t="s">
        <v>2</v>
      </c>
      <c r="N3" s="7" t="s">
        <v>6</v>
      </c>
      <c r="O3" s="8" t="s">
        <v>3</v>
      </c>
      <c r="P3" s="7" t="s">
        <v>4</v>
      </c>
      <c r="Q3" s="38"/>
      <c r="S3" s="6" t="s">
        <v>2</v>
      </c>
      <c r="T3" s="7" t="s">
        <v>7</v>
      </c>
      <c r="U3" s="8" t="s">
        <v>3</v>
      </c>
      <c r="V3" s="7" t="s">
        <v>4</v>
      </c>
      <c r="W3" s="38"/>
      <c r="Y3" s="6" t="s">
        <v>2</v>
      </c>
      <c r="Z3" s="7" t="s">
        <v>26</v>
      </c>
      <c r="AA3" s="8" t="s">
        <v>3</v>
      </c>
      <c r="AB3" s="7" t="s">
        <v>4</v>
      </c>
      <c r="AC3" s="38"/>
    </row>
    <row r="4" spans="1:29" s="9" customFormat="1">
      <c r="A4" s="6" t="s">
        <v>8</v>
      </c>
      <c r="B4" s="7" t="s">
        <v>29</v>
      </c>
      <c r="C4" s="8" t="s">
        <v>9</v>
      </c>
      <c r="D4" s="10">
        <v>24</v>
      </c>
      <c r="E4" s="38"/>
      <c r="G4" s="6" t="s">
        <v>8</v>
      </c>
      <c r="H4" s="7" t="s">
        <v>29</v>
      </c>
      <c r="I4" s="8" t="s">
        <v>9</v>
      </c>
      <c r="J4" s="10">
        <v>24</v>
      </c>
      <c r="K4" s="38"/>
      <c r="M4" s="6" t="s">
        <v>8</v>
      </c>
      <c r="N4" s="7" t="s">
        <v>29</v>
      </c>
      <c r="O4" s="8" t="s">
        <v>9</v>
      </c>
      <c r="P4" s="10">
        <v>24</v>
      </c>
      <c r="Q4" s="38"/>
      <c r="S4" s="6" t="s">
        <v>8</v>
      </c>
      <c r="T4" s="7" t="s">
        <v>29</v>
      </c>
      <c r="U4" s="8" t="s">
        <v>9</v>
      </c>
      <c r="V4" s="10">
        <v>23</v>
      </c>
      <c r="W4" s="38"/>
      <c r="Y4" s="6" t="s">
        <v>8</v>
      </c>
      <c r="Z4" s="7" t="s">
        <v>29</v>
      </c>
      <c r="AA4" s="8" t="s">
        <v>9</v>
      </c>
      <c r="AB4" s="10">
        <v>23</v>
      </c>
      <c r="AC4" s="38"/>
    </row>
    <row r="5" spans="1:29" s="9" customFormat="1">
      <c r="A5" s="6" t="s">
        <v>10</v>
      </c>
      <c r="B5" s="7" t="s">
        <v>30</v>
      </c>
      <c r="C5" s="8" t="s">
        <v>11</v>
      </c>
      <c r="D5" s="10">
        <v>53.78</v>
      </c>
      <c r="E5" s="38"/>
      <c r="G5" s="6" t="s">
        <v>10</v>
      </c>
      <c r="H5" s="7" t="s">
        <v>30</v>
      </c>
      <c r="I5" s="8" t="s">
        <v>11</v>
      </c>
      <c r="J5" s="10">
        <v>53.78</v>
      </c>
      <c r="K5" s="38"/>
      <c r="M5" s="6" t="s">
        <v>10</v>
      </c>
      <c r="N5" s="7" t="s">
        <v>30</v>
      </c>
      <c r="O5" s="8" t="s">
        <v>11</v>
      </c>
      <c r="P5" s="10">
        <f>SUM(N11:N34)</f>
        <v>54.01</v>
      </c>
      <c r="Q5" s="38"/>
      <c r="S5" s="6" t="s">
        <v>10</v>
      </c>
      <c r="T5" s="7" t="s">
        <v>30</v>
      </c>
      <c r="U5" s="8" t="s">
        <v>11</v>
      </c>
      <c r="V5" s="10">
        <f>SUM(T11:T34)</f>
        <v>53.800000000000026</v>
      </c>
      <c r="W5" s="38"/>
      <c r="Y5" s="6" t="s">
        <v>10</v>
      </c>
      <c r="Z5" s="7" t="s">
        <v>30</v>
      </c>
      <c r="AA5" s="8" t="s">
        <v>11</v>
      </c>
      <c r="AB5" s="10">
        <f>SUM(Z11:Z34)</f>
        <v>53.780000000000022</v>
      </c>
      <c r="AC5" s="38"/>
    </row>
    <row r="6" spans="1:29" s="9" customFormat="1">
      <c r="A6" s="6" t="s">
        <v>12</v>
      </c>
      <c r="B6" s="7" t="s">
        <v>31</v>
      </c>
      <c r="C6" s="8" t="s">
        <v>13</v>
      </c>
      <c r="D6" s="10">
        <v>0</v>
      </c>
      <c r="E6" s="38"/>
      <c r="G6" s="6" t="s">
        <v>12</v>
      </c>
      <c r="H6" s="7" t="s">
        <v>31</v>
      </c>
      <c r="I6" s="8" t="s">
        <v>13</v>
      </c>
      <c r="J6" s="10">
        <v>0</v>
      </c>
      <c r="K6" s="38"/>
      <c r="M6" s="6" t="s">
        <v>12</v>
      </c>
      <c r="N6" s="7" t="s">
        <v>31</v>
      </c>
      <c r="O6" s="8" t="s">
        <v>13</v>
      </c>
      <c r="P6" s="10">
        <v>0</v>
      </c>
      <c r="Q6" s="38"/>
      <c r="S6" s="6" t="s">
        <v>12</v>
      </c>
      <c r="T6" s="7" t="s">
        <v>31</v>
      </c>
      <c r="U6" s="8" t="s">
        <v>13</v>
      </c>
      <c r="V6" s="10">
        <v>0</v>
      </c>
      <c r="W6" s="38"/>
      <c r="Y6" s="6" t="s">
        <v>12</v>
      </c>
      <c r="Z6" s="7" t="s">
        <v>31</v>
      </c>
      <c r="AA6" s="8" t="s">
        <v>13</v>
      </c>
      <c r="AB6" s="10">
        <v>0</v>
      </c>
      <c r="AC6" s="38"/>
    </row>
    <row r="7" spans="1:29" s="9" customFormat="1">
      <c r="A7" s="6" t="s">
        <v>14</v>
      </c>
      <c r="B7" s="10">
        <v>24</v>
      </c>
      <c r="C7" s="8" t="s">
        <v>15</v>
      </c>
      <c r="D7" s="10">
        <v>0</v>
      </c>
      <c r="E7" s="38"/>
      <c r="G7" s="6" t="s">
        <v>14</v>
      </c>
      <c r="H7" s="10">
        <v>24</v>
      </c>
      <c r="I7" s="8" t="s">
        <v>15</v>
      </c>
      <c r="J7" s="10">
        <v>0</v>
      </c>
      <c r="K7" s="38"/>
      <c r="M7" s="6" t="s">
        <v>14</v>
      </c>
      <c r="N7" s="10">
        <v>24</v>
      </c>
      <c r="O7" s="8" t="s">
        <v>15</v>
      </c>
      <c r="P7" s="10">
        <v>0</v>
      </c>
      <c r="Q7" s="38"/>
      <c r="S7" s="6" t="s">
        <v>14</v>
      </c>
      <c r="T7" s="10">
        <v>24</v>
      </c>
      <c r="U7" s="8" t="s">
        <v>15</v>
      </c>
      <c r="V7" s="10">
        <v>0</v>
      </c>
      <c r="W7" s="38"/>
      <c r="Y7" s="6" t="s">
        <v>14</v>
      </c>
      <c r="Z7" s="10">
        <v>24</v>
      </c>
      <c r="AA7" s="8" t="s">
        <v>15</v>
      </c>
      <c r="AB7" s="10">
        <v>0</v>
      </c>
      <c r="AC7" s="38"/>
    </row>
    <row r="8" spans="1:29" s="9" customFormat="1">
      <c r="A8" s="11" t="s">
        <v>16</v>
      </c>
      <c r="B8" s="7" t="s">
        <v>32</v>
      </c>
      <c r="C8" s="8" t="s">
        <v>17</v>
      </c>
      <c r="D8" s="10">
        <v>0.72</v>
      </c>
      <c r="E8" s="39"/>
      <c r="F8" s="13"/>
      <c r="G8" s="11" t="s">
        <v>16</v>
      </c>
      <c r="H8" s="7" t="s">
        <v>32</v>
      </c>
      <c r="I8" s="8" t="s">
        <v>17</v>
      </c>
      <c r="J8" s="10">
        <v>0.69</v>
      </c>
      <c r="K8" s="39"/>
      <c r="M8" s="11" t="s">
        <v>16</v>
      </c>
      <c r="N8" s="7" t="s">
        <v>32</v>
      </c>
      <c r="O8" s="8" t="s">
        <v>17</v>
      </c>
      <c r="P8" s="12">
        <f>O35</f>
        <v>0.66875000000000007</v>
      </c>
      <c r="Q8" s="39"/>
      <c r="S8" s="11" t="s">
        <v>16</v>
      </c>
      <c r="T8" s="7" t="s">
        <v>32</v>
      </c>
      <c r="U8" s="8" t="s">
        <v>17</v>
      </c>
      <c r="V8" s="12">
        <f>U35</f>
        <v>0.72000000000000008</v>
      </c>
      <c r="W8" s="39"/>
      <c r="Y8" s="11" t="s">
        <v>16</v>
      </c>
      <c r="Z8" s="7" t="s">
        <v>32</v>
      </c>
      <c r="AA8" s="8" t="s">
        <v>17</v>
      </c>
      <c r="AB8" s="12">
        <f>AA35</f>
        <v>0.72333333333333349</v>
      </c>
      <c r="AC8" s="39"/>
    </row>
    <row r="9" spans="1:29" s="2" customFormat="1" ht="24.75" customHeight="1">
      <c r="A9" s="3" t="s">
        <v>18</v>
      </c>
      <c r="B9" s="14"/>
      <c r="C9" s="15"/>
      <c r="D9" s="15"/>
      <c r="E9" s="36"/>
      <c r="G9" s="3" t="s">
        <v>18</v>
      </c>
      <c r="H9" s="14"/>
      <c r="I9" s="15"/>
      <c r="J9" s="15"/>
      <c r="K9" s="36"/>
      <c r="M9" s="3" t="s">
        <v>18</v>
      </c>
      <c r="N9" s="14"/>
      <c r="O9" s="15"/>
      <c r="P9" s="15"/>
      <c r="Q9" s="36"/>
      <c r="S9" s="3" t="s">
        <v>18</v>
      </c>
      <c r="T9" s="14"/>
      <c r="U9" s="15"/>
      <c r="V9" s="15"/>
      <c r="W9" s="36"/>
      <c r="Y9" s="3" t="s">
        <v>18</v>
      </c>
      <c r="Z9" s="14"/>
      <c r="AA9" s="15"/>
      <c r="AB9" s="15"/>
      <c r="AC9" s="36"/>
    </row>
    <row r="10" spans="1:29" s="13" customFormat="1" ht="15.75">
      <c r="A10" s="16" t="s">
        <v>19</v>
      </c>
      <c r="B10" s="17" t="s">
        <v>20</v>
      </c>
      <c r="C10" s="18" t="s">
        <v>21</v>
      </c>
      <c r="D10" s="19" t="s">
        <v>22</v>
      </c>
      <c r="E10" s="20" t="s">
        <v>23</v>
      </c>
      <c r="G10" s="16" t="s">
        <v>19</v>
      </c>
      <c r="H10" s="17" t="s">
        <v>20</v>
      </c>
      <c r="I10" s="18" t="s">
        <v>21</v>
      </c>
      <c r="J10" s="19" t="s">
        <v>22</v>
      </c>
      <c r="K10" s="20" t="s">
        <v>23</v>
      </c>
      <c r="M10" s="16" t="s">
        <v>19</v>
      </c>
      <c r="N10" s="17" t="s">
        <v>20</v>
      </c>
      <c r="O10" s="18" t="s">
        <v>21</v>
      </c>
      <c r="P10" s="19" t="s">
        <v>22</v>
      </c>
      <c r="Q10" s="20" t="s">
        <v>23</v>
      </c>
      <c r="S10" s="16" t="s">
        <v>19</v>
      </c>
      <c r="T10" s="17" t="s">
        <v>20</v>
      </c>
      <c r="U10" s="18" t="s">
        <v>21</v>
      </c>
      <c r="V10" s="19" t="s">
        <v>22</v>
      </c>
      <c r="W10" s="20" t="s">
        <v>23</v>
      </c>
      <c r="Y10" s="16" t="s">
        <v>19</v>
      </c>
      <c r="Z10" s="17" t="s">
        <v>20</v>
      </c>
      <c r="AA10" s="18" t="s">
        <v>21</v>
      </c>
      <c r="AB10" s="19" t="s">
        <v>22</v>
      </c>
      <c r="AC10" s="20" t="s">
        <v>23</v>
      </c>
    </row>
    <row r="11" spans="1:29" s="39" customFormat="1" ht="15.75">
      <c r="A11" s="22">
        <v>1</v>
      </c>
      <c r="B11" s="20">
        <v>2.2400000000000002</v>
      </c>
      <c r="C11" s="32">
        <v>0.76200000000000001</v>
      </c>
      <c r="D11" s="21">
        <f>C11/D$8</f>
        <v>1.0583333333333333</v>
      </c>
      <c r="E11" s="23"/>
      <c r="G11" s="22">
        <v>1</v>
      </c>
      <c r="H11" s="20">
        <v>2.2400000000000002</v>
      </c>
      <c r="I11" s="20">
        <v>0.75</v>
      </c>
      <c r="J11" s="21">
        <f>I11/J$8</f>
        <v>1.0869565217391306</v>
      </c>
      <c r="K11" s="23"/>
      <c r="M11" s="22">
        <v>1</v>
      </c>
      <c r="N11" s="20">
        <v>2.25</v>
      </c>
      <c r="O11" s="20">
        <v>0.64</v>
      </c>
      <c r="P11" s="21">
        <f>O11/P$8</f>
        <v>0.95700934579439245</v>
      </c>
      <c r="Q11" s="23"/>
      <c r="S11" s="22">
        <v>1</v>
      </c>
      <c r="T11" s="20">
        <v>2.2400000000000002</v>
      </c>
      <c r="U11" s="20">
        <v>0.72</v>
      </c>
      <c r="V11" s="21">
        <f>U11/V$8</f>
        <v>0.99999999999999989</v>
      </c>
      <c r="W11" s="23"/>
      <c r="Y11" s="22">
        <v>1</v>
      </c>
      <c r="Z11" s="20">
        <v>2.2400000000000002</v>
      </c>
      <c r="AA11" s="20">
        <v>0.76</v>
      </c>
      <c r="AB11" s="21">
        <f>AA11/AB$8</f>
        <v>1.050691244239631</v>
      </c>
      <c r="AC11" s="23"/>
    </row>
    <row r="12" spans="1:29" s="39" customFormat="1" ht="15.75">
      <c r="A12" s="22">
        <v>2</v>
      </c>
      <c r="B12" s="20">
        <v>2.2400000000000002</v>
      </c>
      <c r="C12" s="32">
        <v>0.71499999999999997</v>
      </c>
      <c r="D12" s="21">
        <f t="shared" ref="D12:D33" si="0">C12/D$8</f>
        <v>0.99305555555555558</v>
      </c>
      <c r="E12" s="23"/>
      <c r="G12" s="22">
        <v>2</v>
      </c>
      <c r="H12" s="20">
        <v>2.2400000000000002</v>
      </c>
      <c r="I12" s="20">
        <v>0.72</v>
      </c>
      <c r="J12" s="21">
        <f t="shared" ref="J12:J33" si="1">I12/J$8</f>
        <v>1.0434782608695652</v>
      </c>
      <c r="K12" s="23"/>
      <c r="M12" s="22">
        <v>2</v>
      </c>
      <c r="N12" s="20">
        <v>2.25</v>
      </c>
      <c r="O12" s="20">
        <v>0.66</v>
      </c>
      <c r="P12" s="21">
        <f t="shared" ref="P12:P33" si="2">O12/P$8</f>
        <v>0.98691588785046724</v>
      </c>
      <c r="Q12" s="23"/>
      <c r="S12" s="22">
        <v>2</v>
      </c>
      <c r="T12" s="20">
        <v>2.2400000000000002</v>
      </c>
      <c r="U12" s="20">
        <v>0.74</v>
      </c>
      <c r="V12" s="21">
        <f t="shared" ref="V12:V33" si="3">U12/V$8</f>
        <v>1.0277777777777777</v>
      </c>
      <c r="W12" s="23"/>
      <c r="Y12" s="22">
        <v>2</v>
      </c>
      <c r="Z12" s="20">
        <v>2.2400000000000002</v>
      </c>
      <c r="AA12" s="20">
        <v>0.71</v>
      </c>
      <c r="AB12" s="21">
        <f t="shared" ref="AB12:AB33" si="4">AA12/AB$8</f>
        <v>0.98156682027649744</v>
      </c>
      <c r="AC12" s="23"/>
    </row>
    <row r="13" spans="1:29" s="39" customFormat="1" ht="15.75">
      <c r="A13" s="22">
        <v>3</v>
      </c>
      <c r="B13" s="20">
        <v>2.2400000000000002</v>
      </c>
      <c r="C13" s="32">
        <v>0.7</v>
      </c>
      <c r="D13" s="21">
        <f t="shared" si="0"/>
        <v>0.97222222222222221</v>
      </c>
      <c r="E13" s="23"/>
      <c r="G13" s="22">
        <v>3</v>
      </c>
      <c r="H13" s="20">
        <v>2.2400000000000002</v>
      </c>
      <c r="I13" s="20">
        <v>0.57999999999999996</v>
      </c>
      <c r="J13" s="21">
        <f t="shared" si="1"/>
        <v>0.84057971014492749</v>
      </c>
      <c r="K13" s="23"/>
      <c r="M13" s="22">
        <v>3</v>
      </c>
      <c r="N13" s="20">
        <v>2.25</v>
      </c>
      <c r="O13" s="20">
        <v>0.66</v>
      </c>
      <c r="P13" s="21">
        <f t="shared" si="2"/>
        <v>0.98691588785046724</v>
      </c>
      <c r="Q13" s="23"/>
      <c r="S13" s="22">
        <v>3</v>
      </c>
      <c r="T13" s="20">
        <v>2.2400000000000002</v>
      </c>
      <c r="U13" s="20">
        <v>0.71</v>
      </c>
      <c r="V13" s="21">
        <f t="shared" si="3"/>
        <v>0.98611111111111094</v>
      </c>
      <c r="W13" s="23"/>
      <c r="Y13" s="22">
        <v>3</v>
      </c>
      <c r="Z13" s="20">
        <v>2.2400000000000002</v>
      </c>
      <c r="AA13" s="20">
        <v>0.68</v>
      </c>
      <c r="AB13" s="21">
        <f t="shared" si="4"/>
        <v>0.94009216589861733</v>
      </c>
      <c r="AC13" s="23"/>
    </row>
    <row r="14" spans="1:29" s="39" customFormat="1" ht="15.75">
      <c r="A14" s="24">
        <v>4</v>
      </c>
      <c r="B14" s="25">
        <v>2.2400000000000002</v>
      </c>
      <c r="C14" s="33">
        <v>0.67</v>
      </c>
      <c r="D14" s="26">
        <f t="shared" si="0"/>
        <v>0.93055555555555569</v>
      </c>
      <c r="E14" s="25" t="s">
        <v>24</v>
      </c>
      <c r="G14" s="24">
        <v>4</v>
      </c>
      <c r="H14" s="25">
        <v>2.2400000000000002</v>
      </c>
      <c r="I14" s="25">
        <v>0.69</v>
      </c>
      <c r="J14" s="26">
        <f t="shared" si="1"/>
        <v>1</v>
      </c>
      <c r="K14" s="25" t="s">
        <v>24</v>
      </c>
      <c r="M14" s="24">
        <v>4</v>
      </c>
      <c r="N14" s="24">
        <v>2.25</v>
      </c>
      <c r="O14" s="24">
        <v>0.68</v>
      </c>
      <c r="P14" s="26">
        <f t="shared" si="2"/>
        <v>1.016822429906542</v>
      </c>
      <c r="Q14" s="25" t="s">
        <v>24</v>
      </c>
      <c r="S14" s="24">
        <v>4</v>
      </c>
      <c r="T14" s="24">
        <v>2.2400000000000002</v>
      </c>
      <c r="U14" s="24">
        <v>0.73</v>
      </c>
      <c r="V14" s="26">
        <f t="shared" si="3"/>
        <v>1.0138888888888888</v>
      </c>
      <c r="W14" s="25" t="s">
        <v>24</v>
      </c>
      <c r="Y14" s="24">
        <v>4</v>
      </c>
      <c r="Z14" s="24">
        <v>2.2400000000000002</v>
      </c>
      <c r="AA14" s="24">
        <v>0.74</v>
      </c>
      <c r="AB14" s="26">
        <f t="shared" si="4"/>
        <v>1.0230414746543777</v>
      </c>
      <c r="AC14" s="25" t="s">
        <v>24</v>
      </c>
    </row>
    <row r="15" spans="1:29" s="39" customFormat="1" ht="15.75">
      <c r="A15" s="22">
        <v>5</v>
      </c>
      <c r="B15" s="20">
        <v>2.2400000000000002</v>
      </c>
      <c r="C15" s="32">
        <v>0.84</v>
      </c>
      <c r="D15" s="21">
        <f t="shared" si="0"/>
        <v>1.1666666666666667</v>
      </c>
      <c r="E15" s="23"/>
      <c r="G15" s="22">
        <v>5</v>
      </c>
      <c r="H15" s="23">
        <v>2.2400000000000002</v>
      </c>
      <c r="I15" s="23">
        <v>0.85</v>
      </c>
      <c r="J15" s="21">
        <f t="shared" si="1"/>
        <v>1.2318840579710146</v>
      </c>
      <c r="K15" s="23"/>
      <c r="M15" s="22">
        <v>5</v>
      </c>
      <c r="N15" s="20">
        <v>2.25</v>
      </c>
      <c r="O15" s="20">
        <v>0.77</v>
      </c>
      <c r="P15" s="21">
        <f t="shared" si="2"/>
        <v>1.1514018691588783</v>
      </c>
      <c r="Q15" s="23"/>
      <c r="S15" s="22">
        <v>5</v>
      </c>
      <c r="T15" s="20">
        <v>2.2400000000000002</v>
      </c>
      <c r="U15" s="20">
        <v>0.73</v>
      </c>
      <c r="V15" s="21">
        <f t="shared" si="3"/>
        <v>1.0138888888888888</v>
      </c>
      <c r="W15" s="23"/>
      <c r="Y15" s="22">
        <v>5</v>
      </c>
      <c r="Z15" s="20">
        <v>2.2400000000000002</v>
      </c>
      <c r="AA15" s="20">
        <v>0.82</v>
      </c>
      <c r="AB15" s="21">
        <f t="shared" si="4"/>
        <v>1.1336405529953915</v>
      </c>
      <c r="AC15" s="23"/>
    </row>
    <row r="16" spans="1:29" s="39" customFormat="1" ht="15.75">
      <c r="A16" s="22">
        <v>6</v>
      </c>
      <c r="B16" s="20">
        <v>2.2400000000000002</v>
      </c>
      <c r="C16" s="32">
        <v>0.67</v>
      </c>
      <c r="D16" s="21">
        <f t="shared" si="0"/>
        <v>0.93055555555555569</v>
      </c>
      <c r="E16" s="23"/>
      <c r="G16" s="22">
        <v>6</v>
      </c>
      <c r="H16" s="20">
        <v>2.2400000000000002</v>
      </c>
      <c r="I16" s="20">
        <v>0.73</v>
      </c>
      <c r="J16" s="21">
        <f t="shared" si="1"/>
        <v>1.0579710144927537</v>
      </c>
      <c r="K16" s="23"/>
      <c r="M16" s="22">
        <v>6</v>
      </c>
      <c r="N16" s="20">
        <v>2.25</v>
      </c>
      <c r="O16" s="20">
        <v>0.63</v>
      </c>
      <c r="P16" s="21">
        <f t="shared" si="2"/>
        <v>0.942056074766355</v>
      </c>
      <c r="Q16" s="23"/>
      <c r="S16" s="22">
        <v>6</v>
      </c>
      <c r="T16" s="20">
        <v>2.2400000000000002</v>
      </c>
      <c r="U16" s="20">
        <v>0.8</v>
      </c>
      <c r="V16" s="21">
        <f t="shared" si="3"/>
        <v>1.1111111111111109</v>
      </c>
      <c r="W16" s="23"/>
      <c r="Y16" s="22">
        <v>6</v>
      </c>
      <c r="Z16" s="20">
        <v>2.23</v>
      </c>
      <c r="AA16" s="20">
        <v>0.67</v>
      </c>
      <c r="AB16" s="21">
        <f t="shared" si="4"/>
        <v>0.92626728110599066</v>
      </c>
      <c r="AC16" s="23"/>
    </row>
    <row r="17" spans="1:29" s="40" customFormat="1" ht="15.75">
      <c r="A17" s="22">
        <v>7</v>
      </c>
      <c r="B17" s="20">
        <v>2.2400000000000002</v>
      </c>
      <c r="C17" s="32">
        <v>0.67</v>
      </c>
      <c r="D17" s="21">
        <f t="shared" si="0"/>
        <v>0.93055555555555569</v>
      </c>
      <c r="E17" s="23"/>
      <c r="G17" s="22">
        <v>7</v>
      </c>
      <c r="H17" s="20">
        <v>2.2400000000000002</v>
      </c>
      <c r="I17" s="20">
        <v>0.69</v>
      </c>
      <c r="J17" s="21">
        <f t="shared" si="1"/>
        <v>1</v>
      </c>
      <c r="K17" s="23"/>
      <c r="M17" s="22">
        <v>7</v>
      </c>
      <c r="N17" s="20">
        <v>2.25</v>
      </c>
      <c r="O17" s="20">
        <v>0.68</v>
      </c>
      <c r="P17" s="21">
        <f t="shared" si="2"/>
        <v>1.016822429906542</v>
      </c>
      <c r="Q17" s="23"/>
      <c r="S17" s="22">
        <v>7</v>
      </c>
      <c r="T17" s="20">
        <v>2.2400000000000002</v>
      </c>
      <c r="U17" s="20">
        <v>0.65</v>
      </c>
      <c r="V17" s="21">
        <f t="shared" si="3"/>
        <v>0.90277777777777768</v>
      </c>
      <c r="W17" s="23"/>
      <c r="Y17" s="22">
        <v>7</v>
      </c>
      <c r="Z17" s="20">
        <v>2.2400000000000002</v>
      </c>
      <c r="AA17" s="20">
        <v>0.71</v>
      </c>
      <c r="AB17" s="21">
        <f t="shared" si="4"/>
        <v>0.98156682027649744</v>
      </c>
      <c r="AC17" s="23"/>
    </row>
    <row r="18" spans="1:29" s="39" customFormat="1" ht="15.75">
      <c r="A18" s="22">
        <v>8</v>
      </c>
      <c r="B18" s="20">
        <v>2.2400000000000002</v>
      </c>
      <c r="C18" s="32">
        <v>0.68</v>
      </c>
      <c r="D18" s="21">
        <f t="shared" si="0"/>
        <v>0.94444444444444453</v>
      </c>
      <c r="E18" s="23"/>
      <c r="G18" s="22">
        <v>8</v>
      </c>
      <c r="H18" s="20">
        <v>2.2400000000000002</v>
      </c>
      <c r="I18" s="20">
        <v>0.65</v>
      </c>
      <c r="J18" s="21">
        <f t="shared" si="1"/>
        <v>0.94202898550724645</v>
      </c>
      <c r="K18" s="23"/>
      <c r="M18" s="22">
        <v>8</v>
      </c>
      <c r="N18" s="20">
        <v>2.25</v>
      </c>
      <c r="O18" s="20">
        <v>0.68</v>
      </c>
      <c r="P18" s="21">
        <f t="shared" si="2"/>
        <v>1.016822429906542</v>
      </c>
      <c r="Q18" s="23"/>
      <c r="S18" s="22">
        <v>8</v>
      </c>
      <c r="T18" s="20">
        <v>2.2400000000000002</v>
      </c>
      <c r="U18" s="20">
        <v>0.65</v>
      </c>
      <c r="V18" s="21">
        <f t="shared" si="3"/>
        <v>0.90277777777777768</v>
      </c>
      <c r="W18" s="23"/>
      <c r="Y18" s="22">
        <v>8</v>
      </c>
      <c r="Z18" s="20">
        <v>2.2400000000000002</v>
      </c>
      <c r="AA18" s="20">
        <v>0.71</v>
      </c>
      <c r="AB18" s="21">
        <f t="shared" si="4"/>
        <v>0.98156682027649744</v>
      </c>
      <c r="AC18" s="23"/>
    </row>
    <row r="19" spans="1:29" s="39" customFormat="1" ht="15.75">
      <c r="A19" s="22">
        <v>9</v>
      </c>
      <c r="B19" s="20">
        <v>2.2400000000000002</v>
      </c>
      <c r="C19" s="32">
        <v>0.82</v>
      </c>
      <c r="D19" s="21">
        <f t="shared" si="0"/>
        <v>1.1388888888888888</v>
      </c>
      <c r="E19" s="23"/>
      <c r="G19" s="22">
        <v>9</v>
      </c>
      <c r="H19" s="20">
        <v>2.2400000000000002</v>
      </c>
      <c r="I19" s="20">
        <v>0.72</v>
      </c>
      <c r="J19" s="21">
        <f t="shared" si="1"/>
        <v>1.0434782608695652</v>
      </c>
      <c r="K19" s="23"/>
      <c r="M19" s="22">
        <v>9</v>
      </c>
      <c r="N19" s="20">
        <v>2.25</v>
      </c>
      <c r="O19" s="20">
        <v>0.63</v>
      </c>
      <c r="P19" s="21">
        <f t="shared" si="2"/>
        <v>0.942056074766355</v>
      </c>
      <c r="Q19" s="23"/>
      <c r="S19" s="22">
        <v>9</v>
      </c>
      <c r="T19" s="20">
        <v>2.2400000000000002</v>
      </c>
      <c r="U19" s="20">
        <v>0.61</v>
      </c>
      <c r="V19" s="21">
        <f t="shared" si="3"/>
        <v>0.8472222222222221</v>
      </c>
      <c r="W19" s="23"/>
      <c r="Y19" s="22">
        <v>9</v>
      </c>
      <c r="Z19" s="20">
        <v>2.2400000000000002</v>
      </c>
      <c r="AA19" s="20">
        <v>0.66</v>
      </c>
      <c r="AB19" s="21">
        <f t="shared" si="4"/>
        <v>0.91244239631336388</v>
      </c>
      <c r="AC19" s="23"/>
    </row>
    <row r="20" spans="1:29" s="39" customFormat="1" ht="15.75">
      <c r="A20" s="22">
        <v>10</v>
      </c>
      <c r="B20" s="20">
        <v>2.2400000000000002</v>
      </c>
      <c r="C20" s="32">
        <v>0.7</v>
      </c>
      <c r="D20" s="21">
        <f t="shared" si="0"/>
        <v>0.97222222222222221</v>
      </c>
      <c r="E20" s="23"/>
      <c r="G20" s="22">
        <v>10</v>
      </c>
      <c r="H20" s="20">
        <v>2.2400000000000002</v>
      </c>
      <c r="I20" s="20">
        <v>0.74</v>
      </c>
      <c r="J20" s="21">
        <f t="shared" si="1"/>
        <v>1.0724637681159421</v>
      </c>
      <c r="K20" s="23"/>
      <c r="M20" s="22">
        <v>10</v>
      </c>
      <c r="N20" s="20">
        <v>2.2400000000000002</v>
      </c>
      <c r="O20" s="20">
        <v>0.61</v>
      </c>
      <c r="P20" s="21">
        <f t="shared" si="2"/>
        <v>0.91214953271028021</v>
      </c>
      <c r="Q20" s="23"/>
      <c r="S20" s="22">
        <v>10</v>
      </c>
      <c r="T20" s="20">
        <v>2.2400000000000002</v>
      </c>
      <c r="U20" s="20">
        <v>0.73</v>
      </c>
      <c r="V20" s="21">
        <f t="shared" si="3"/>
        <v>1.0138888888888888</v>
      </c>
      <c r="W20" s="23"/>
      <c r="Y20" s="22">
        <v>10</v>
      </c>
      <c r="Z20" s="20">
        <v>2.23</v>
      </c>
      <c r="AA20" s="20">
        <v>0.69</v>
      </c>
      <c r="AB20" s="21">
        <f t="shared" si="4"/>
        <v>0.953917050691244</v>
      </c>
      <c r="AC20" s="23"/>
    </row>
    <row r="21" spans="1:29" s="39" customFormat="1" ht="15.75">
      <c r="A21" s="24">
        <v>11</v>
      </c>
      <c r="B21" s="25">
        <v>2.2400000000000002</v>
      </c>
      <c r="C21" s="33">
        <v>0.77</v>
      </c>
      <c r="D21" s="26">
        <f t="shared" si="0"/>
        <v>1.0694444444444444</v>
      </c>
      <c r="E21" s="25" t="s">
        <v>24</v>
      </c>
      <c r="G21" s="24">
        <v>11</v>
      </c>
      <c r="H21" s="25">
        <v>2.2400000000000002</v>
      </c>
      <c r="I21" s="25">
        <v>0.76</v>
      </c>
      <c r="J21" s="26">
        <f t="shared" si="1"/>
        <v>1.1014492753623188</v>
      </c>
      <c r="K21" s="25" t="s">
        <v>24</v>
      </c>
      <c r="M21" s="24">
        <v>11</v>
      </c>
      <c r="N21" s="25">
        <v>2.25</v>
      </c>
      <c r="O21" s="25">
        <v>0.73</v>
      </c>
      <c r="P21" s="26">
        <f t="shared" si="2"/>
        <v>1.0915887850467287</v>
      </c>
      <c r="Q21" s="25" t="s">
        <v>24</v>
      </c>
      <c r="S21" s="24">
        <v>11</v>
      </c>
      <c r="T21" s="25">
        <v>2.2400000000000002</v>
      </c>
      <c r="U21" s="25">
        <v>0.57999999999999996</v>
      </c>
      <c r="V21" s="26">
        <f t="shared" si="3"/>
        <v>0.80555555555555536</v>
      </c>
      <c r="W21" s="25" t="s">
        <v>24</v>
      </c>
      <c r="Y21" s="24">
        <v>11</v>
      </c>
      <c r="Z21" s="25">
        <v>2.2400000000000002</v>
      </c>
      <c r="AA21" s="25">
        <v>0.71</v>
      </c>
      <c r="AB21" s="26">
        <f t="shared" si="4"/>
        <v>0.98156682027649744</v>
      </c>
      <c r="AC21" s="25" t="s">
        <v>24</v>
      </c>
    </row>
    <row r="22" spans="1:29" s="39" customFormat="1" ht="15.75">
      <c r="A22" s="22">
        <v>12</v>
      </c>
      <c r="B22" s="20">
        <v>2.2400000000000002</v>
      </c>
      <c r="C22" s="32">
        <v>0.82</v>
      </c>
      <c r="D22" s="21">
        <f t="shared" si="0"/>
        <v>1.1388888888888888</v>
      </c>
      <c r="E22" s="23"/>
      <c r="G22" s="22">
        <v>12</v>
      </c>
      <c r="H22" s="20">
        <v>2.2400000000000002</v>
      </c>
      <c r="I22" s="20">
        <v>0.61</v>
      </c>
      <c r="J22" s="21">
        <f t="shared" si="1"/>
        <v>0.88405797101449279</v>
      </c>
      <c r="K22" s="23"/>
      <c r="M22" s="22">
        <v>12</v>
      </c>
      <c r="N22" s="20">
        <v>2.25</v>
      </c>
      <c r="O22" s="20">
        <v>0.56999999999999995</v>
      </c>
      <c r="P22" s="21">
        <f t="shared" si="2"/>
        <v>0.85233644859813074</v>
      </c>
      <c r="Q22" s="23"/>
      <c r="S22" s="22">
        <v>12</v>
      </c>
      <c r="T22" s="20">
        <v>2.25</v>
      </c>
      <c r="U22" s="20">
        <v>0.76</v>
      </c>
      <c r="V22" s="21">
        <f t="shared" si="3"/>
        <v>1.0555555555555554</v>
      </c>
      <c r="W22" s="23"/>
      <c r="Y22" s="22">
        <v>12</v>
      </c>
      <c r="Z22" s="20">
        <v>2.2400000000000002</v>
      </c>
      <c r="AA22" s="20">
        <v>0.78</v>
      </c>
      <c r="AB22" s="21">
        <f t="shared" si="4"/>
        <v>1.0783410138248846</v>
      </c>
      <c r="AC22" s="23"/>
    </row>
    <row r="23" spans="1:29" s="39" customFormat="1" ht="15.75">
      <c r="A23" s="22">
        <v>13</v>
      </c>
      <c r="B23" s="20">
        <v>2.2400000000000002</v>
      </c>
      <c r="C23" s="32">
        <v>0.72</v>
      </c>
      <c r="D23" s="21">
        <f t="shared" si="0"/>
        <v>1</v>
      </c>
      <c r="E23" s="23"/>
      <c r="G23" s="22">
        <v>13</v>
      </c>
      <c r="H23" s="20">
        <v>2.2400000000000002</v>
      </c>
      <c r="I23" s="20">
        <v>0.73</v>
      </c>
      <c r="J23" s="21">
        <f t="shared" si="1"/>
        <v>1.0579710144927537</v>
      </c>
      <c r="K23" s="23"/>
      <c r="M23" s="22">
        <v>13</v>
      </c>
      <c r="N23" s="20">
        <v>2.25</v>
      </c>
      <c r="O23" s="20">
        <v>0.79</v>
      </c>
      <c r="P23" s="21">
        <f t="shared" si="2"/>
        <v>1.1813084112149532</v>
      </c>
      <c r="Q23" s="23"/>
      <c r="S23" s="22">
        <v>13</v>
      </c>
      <c r="T23" s="20">
        <v>2.2400000000000002</v>
      </c>
      <c r="U23" s="20">
        <v>0.71</v>
      </c>
      <c r="V23" s="21">
        <f t="shared" si="3"/>
        <v>0.98611111111111094</v>
      </c>
      <c r="W23" s="23"/>
      <c r="Y23" s="22">
        <v>13</v>
      </c>
      <c r="Z23" s="20">
        <v>2.2400000000000002</v>
      </c>
      <c r="AA23" s="20">
        <v>0.77</v>
      </c>
      <c r="AB23" s="21">
        <f t="shared" si="4"/>
        <v>1.0645161290322578</v>
      </c>
      <c r="AC23" s="23"/>
    </row>
    <row r="24" spans="1:29" s="39" customFormat="1" ht="15.75">
      <c r="A24" s="22">
        <v>14</v>
      </c>
      <c r="B24" s="20">
        <v>2.2400000000000002</v>
      </c>
      <c r="C24" s="32">
        <v>0.69</v>
      </c>
      <c r="D24" s="21">
        <f t="shared" si="0"/>
        <v>0.95833333333333326</v>
      </c>
      <c r="E24" s="23"/>
      <c r="G24" s="22">
        <v>14</v>
      </c>
      <c r="H24" s="20">
        <v>2.25</v>
      </c>
      <c r="I24" s="20">
        <v>0.73</v>
      </c>
      <c r="J24" s="21">
        <f t="shared" si="1"/>
        <v>1.0579710144927537</v>
      </c>
      <c r="K24" s="23"/>
      <c r="M24" s="22">
        <v>14</v>
      </c>
      <c r="N24" s="20">
        <v>2.2599999999999998</v>
      </c>
      <c r="O24" s="20">
        <v>0.67</v>
      </c>
      <c r="P24" s="21">
        <f t="shared" si="2"/>
        <v>1.0018691588785047</v>
      </c>
      <c r="Q24" s="23"/>
      <c r="S24" s="22">
        <v>14</v>
      </c>
      <c r="T24" s="20">
        <v>2.25</v>
      </c>
      <c r="U24" s="20">
        <v>0.7</v>
      </c>
      <c r="V24" s="21">
        <f t="shared" si="3"/>
        <v>0.9722222222222221</v>
      </c>
      <c r="W24" s="23"/>
      <c r="Y24" s="22">
        <v>14</v>
      </c>
      <c r="Z24" s="20">
        <v>2.25</v>
      </c>
      <c r="AA24" s="20">
        <v>0.73</v>
      </c>
      <c r="AB24" s="21">
        <f t="shared" si="4"/>
        <v>1.0092165898617509</v>
      </c>
      <c r="AC24" s="23"/>
    </row>
    <row r="25" spans="1:29" s="39" customFormat="1" ht="15.75">
      <c r="A25" s="22">
        <v>15</v>
      </c>
      <c r="B25" s="20">
        <v>2.2400000000000002</v>
      </c>
      <c r="C25" s="32">
        <v>0.7</v>
      </c>
      <c r="D25" s="21">
        <f t="shared" si="0"/>
        <v>0.97222222222222221</v>
      </c>
      <c r="E25" s="23"/>
      <c r="G25" s="22">
        <v>15</v>
      </c>
      <c r="H25" s="20">
        <v>2.2400000000000002</v>
      </c>
      <c r="I25" s="20">
        <v>0.74</v>
      </c>
      <c r="J25" s="21">
        <f t="shared" si="1"/>
        <v>1.0724637681159421</v>
      </c>
      <c r="K25" s="23"/>
      <c r="M25" s="22">
        <v>15</v>
      </c>
      <c r="N25" s="20">
        <v>2.25</v>
      </c>
      <c r="O25" s="20">
        <v>0.64</v>
      </c>
      <c r="P25" s="21">
        <f t="shared" si="2"/>
        <v>0.95700934579439245</v>
      </c>
      <c r="Q25" s="23"/>
      <c r="S25" s="22">
        <v>15</v>
      </c>
      <c r="T25" s="20">
        <v>2.25</v>
      </c>
      <c r="U25" s="20">
        <v>0.75</v>
      </c>
      <c r="V25" s="21">
        <f t="shared" si="3"/>
        <v>1.0416666666666665</v>
      </c>
      <c r="W25" s="23"/>
      <c r="Y25" s="22">
        <v>15</v>
      </c>
      <c r="Z25" s="20">
        <v>2.25</v>
      </c>
      <c r="AA25" s="20">
        <v>0.69</v>
      </c>
      <c r="AB25" s="21">
        <f t="shared" si="4"/>
        <v>0.953917050691244</v>
      </c>
      <c r="AC25" s="23"/>
    </row>
    <row r="26" spans="1:29" s="39" customFormat="1" ht="15.75">
      <c r="A26" s="22">
        <v>16</v>
      </c>
      <c r="B26" s="20">
        <v>2.2400000000000002</v>
      </c>
      <c r="C26" s="32">
        <v>0.67</v>
      </c>
      <c r="D26" s="21">
        <f t="shared" si="0"/>
        <v>0.93055555555555569</v>
      </c>
      <c r="E26" s="23"/>
      <c r="G26" s="22">
        <v>16</v>
      </c>
      <c r="H26" s="20">
        <v>2.2400000000000002</v>
      </c>
      <c r="I26" s="20">
        <v>0.64</v>
      </c>
      <c r="J26" s="21">
        <f t="shared" si="1"/>
        <v>0.92753623188405809</v>
      </c>
      <c r="K26" s="23"/>
      <c r="M26" s="22">
        <v>16</v>
      </c>
      <c r="N26" s="20">
        <v>2.25</v>
      </c>
      <c r="O26" s="20">
        <v>0.64</v>
      </c>
      <c r="P26" s="21">
        <f t="shared" si="2"/>
        <v>0.95700934579439245</v>
      </c>
      <c r="Q26" s="23"/>
      <c r="S26" s="22">
        <v>16</v>
      </c>
      <c r="T26" s="20">
        <v>2.2400000000000002</v>
      </c>
      <c r="U26" s="20">
        <v>0.73</v>
      </c>
      <c r="V26" s="21">
        <f t="shared" si="3"/>
        <v>1.0138888888888888</v>
      </c>
      <c r="W26" s="23"/>
      <c r="Y26" s="22">
        <v>16</v>
      </c>
      <c r="Z26" s="20">
        <v>2.2400000000000002</v>
      </c>
      <c r="AA26" s="20">
        <v>0.71</v>
      </c>
      <c r="AB26" s="21">
        <f t="shared" si="4"/>
        <v>0.98156682027649744</v>
      </c>
      <c r="AC26" s="23"/>
    </row>
    <row r="27" spans="1:29" s="39" customFormat="1" ht="15.75">
      <c r="A27" s="22">
        <v>17</v>
      </c>
      <c r="B27" s="20">
        <v>2.2400000000000002</v>
      </c>
      <c r="C27" s="32">
        <v>0.65</v>
      </c>
      <c r="D27" s="21">
        <f t="shared" si="0"/>
        <v>0.90277777777777779</v>
      </c>
      <c r="E27" s="23"/>
      <c r="G27" s="22">
        <v>17</v>
      </c>
      <c r="H27" s="20">
        <v>2.25</v>
      </c>
      <c r="I27" s="20">
        <v>0.65</v>
      </c>
      <c r="J27" s="21">
        <f t="shared" si="1"/>
        <v>0.94202898550724645</v>
      </c>
      <c r="K27" s="23"/>
      <c r="M27" s="22">
        <v>17</v>
      </c>
      <c r="N27" s="20">
        <v>2.2599999999999998</v>
      </c>
      <c r="O27" s="20">
        <v>0.66</v>
      </c>
      <c r="P27" s="21">
        <f t="shared" si="2"/>
        <v>0.98691588785046724</v>
      </c>
      <c r="Q27" s="23"/>
      <c r="S27" s="22">
        <v>17</v>
      </c>
      <c r="T27" s="20">
        <v>2.25</v>
      </c>
      <c r="U27" s="20">
        <v>0.73</v>
      </c>
      <c r="V27" s="21">
        <f t="shared" si="3"/>
        <v>1.0138888888888888</v>
      </c>
      <c r="W27" s="23"/>
      <c r="Y27" s="22">
        <v>17</v>
      </c>
      <c r="Z27" s="20">
        <v>2.25</v>
      </c>
      <c r="AA27" s="20">
        <v>0.72</v>
      </c>
      <c r="AB27" s="21">
        <f t="shared" si="4"/>
        <v>0.99539170506912411</v>
      </c>
      <c r="AC27" s="23"/>
    </row>
    <row r="28" spans="1:29" s="39" customFormat="1" ht="15.75">
      <c r="A28" s="22">
        <v>18</v>
      </c>
      <c r="B28" s="20">
        <v>2.2400000000000002</v>
      </c>
      <c r="C28" s="32">
        <v>0.75</v>
      </c>
      <c r="D28" s="21">
        <f t="shared" si="0"/>
        <v>1.0416666666666667</v>
      </c>
      <c r="E28" s="23"/>
      <c r="G28" s="22">
        <v>18</v>
      </c>
      <c r="H28" s="20">
        <v>2.2400000000000002</v>
      </c>
      <c r="I28" s="20">
        <v>0.6</v>
      </c>
      <c r="J28" s="21">
        <f t="shared" si="1"/>
        <v>0.86956521739130443</v>
      </c>
      <c r="K28" s="23"/>
      <c r="M28" s="22">
        <v>18</v>
      </c>
      <c r="N28" s="20">
        <v>2.25</v>
      </c>
      <c r="O28" s="20">
        <v>0.63</v>
      </c>
      <c r="P28" s="21">
        <f t="shared" si="2"/>
        <v>0.942056074766355</v>
      </c>
      <c r="Q28" s="23"/>
      <c r="S28" s="22">
        <v>18</v>
      </c>
      <c r="T28" s="20">
        <v>2.2400000000000002</v>
      </c>
      <c r="U28" s="20">
        <v>0.73</v>
      </c>
      <c r="V28" s="21">
        <f t="shared" si="3"/>
        <v>1.0138888888888888</v>
      </c>
      <c r="W28" s="23"/>
      <c r="Y28" s="22">
        <v>18</v>
      </c>
      <c r="Z28" s="20">
        <v>2.2400000000000002</v>
      </c>
      <c r="AA28" s="20">
        <v>0.71</v>
      </c>
      <c r="AB28" s="21">
        <f t="shared" si="4"/>
        <v>0.98156682027649744</v>
      </c>
      <c r="AC28" s="23"/>
    </row>
    <row r="29" spans="1:29" s="39" customFormat="1" ht="15.75">
      <c r="A29" s="22">
        <v>19</v>
      </c>
      <c r="B29" s="20">
        <v>2.2400000000000002</v>
      </c>
      <c r="C29" s="32">
        <v>0.71</v>
      </c>
      <c r="D29" s="21">
        <f t="shared" si="0"/>
        <v>0.98611111111111105</v>
      </c>
      <c r="E29" s="23"/>
      <c r="G29" s="22">
        <v>19</v>
      </c>
      <c r="H29" s="20">
        <v>2.2400000000000002</v>
      </c>
      <c r="I29" s="20">
        <v>0.76</v>
      </c>
      <c r="J29" s="21">
        <f t="shared" si="1"/>
        <v>1.1014492753623188</v>
      </c>
      <c r="K29" s="23"/>
      <c r="M29" s="22">
        <v>19</v>
      </c>
      <c r="N29" s="20">
        <v>2.25</v>
      </c>
      <c r="O29" s="20">
        <v>0.64</v>
      </c>
      <c r="P29" s="21">
        <f t="shared" si="2"/>
        <v>0.95700934579439245</v>
      </c>
      <c r="Q29" s="23"/>
      <c r="S29" s="22">
        <v>19</v>
      </c>
      <c r="T29" s="20">
        <v>2.2400000000000002</v>
      </c>
      <c r="U29" s="20">
        <v>0.71</v>
      </c>
      <c r="V29" s="21">
        <f t="shared" si="3"/>
        <v>0.98611111111111094</v>
      </c>
      <c r="W29" s="23"/>
      <c r="Y29" s="22">
        <v>19</v>
      </c>
      <c r="Z29" s="20">
        <v>2.2400000000000002</v>
      </c>
      <c r="AA29" s="20">
        <v>0.69</v>
      </c>
      <c r="AB29" s="21">
        <f t="shared" si="4"/>
        <v>0.953917050691244</v>
      </c>
      <c r="AC29" s="23"/>
    </row>
    <row r="30" spans="1:29" s="39" customFormat="1" ht="15.75">
      <c r="A30" s="22">
        <v>20</v>
      </c>
      <c r="B30" s="20">
        <v>2.2400000000000002</v>
      </c>
      <c r="C30" s="32">
        <v>0.77</v>
      </c>
      <c r="D30" s="21">
        <f t="shared" si="0"/>
        <v>1.0694444444444444</v>
      </c>
      <c r="E30" s="23"/>
      <c r="G30" s="22">
        <v>20</v>
      </c>
      <c r="H30" s="20">
        <v>2.2400000000000002</v>
      </c>
      <c r="I30" s="20">
        <v>0.64</v>
      </c>
      <c r="J30" s="21">
        <f t="shared" si="1"/>
        <v>0.92753623188405809</v>
      </c>
      <c r="K30" s="23"/>
      <c r="M30" s="22">
        <v>20</v>
      </c>
      <c r="N30" s="20">
        <v>2.25</v>
      </c>
      <c r="O30" s="20">
        <v>0.71</v>
      </c>
      <c r="P30" s="21">
        <f t="shared" si="2"/>
        <v>1.0616822429906541</v>
      </c>
      <c r="Q30" s="23"/>
      <c r="S30" s="22">
        <v>20</v>
      </c>
      <c r="T30" s="20">
        <v>2.2400000000000002</v>
      </c>
      <c r="U30" s="20">
        <v>0.82</v>
      </c>
      <c r="V30" s="21">
        <f t="shared" si="3"/>
        <v>1.1388888888888886</v>
      </c>
      <c r="W30" s="23"/>
      <c r="Y30" s="22">
        <v>20</v>
      </c>
      <c r="Z30" s="20">
        <v>2.2400000000000002</v>
      </c>
      <c r="AA30" s="20">
        <v>0.72</v>
      </c>
      <c r="AB30" s="21">
        <f t="shared" si="4"/>
        <v>0.99539170506912411</v>
      </c>
      <c r="AC30" s="23"/>
    </row>
    <row r="31" spans="1:29" s="39" customFormat="1" ht="15.75">
      <c r="A31" s="22">
        <v>21</v>
      </c>
      <c r="B31" s="20">
        <v>2.2400000000000002</v>
      </c>
      <c r="C31" s="32">
        <v>0.71</v>
      </c>
      <c r="D31" s="21">
        <f t="shared" si="0"/>
        <v>0.98611111111111105</v>
      </c>
      <c r="E31" s="23"/>
      <c r="G31" s="22">
        <v>21</v>
      </c>
      <c r="H31" s="20">
        <v>2.2400000000000002</v>
      </c>
      <c r="I31" s="20">
        <v>0.61</v>
      </c>
      <c r="J31" s="21">
        <f t="shared" si="1"/>
        <v>0.88405797101449279</v>
      </c>
      <c r="K31" s="23"/>
      <c r="M31" s="22">
        <v>21</v>
      </c>
      <c r="N31" s="20">
        <v>2.25</v>
      </c>
      <c r="O31" s="20">
        <v>0.7</v>
      </c>
      <c r="P31" s="21">
        <f t="shared" si="2"/>
        <v>1.0467289719626167</v>
      </c>
      <c r="Q31" s="23"/>
      <c r="S31" s="22">
        <v>21</v>
      </c>
      <c r="T31" s="20">
        <v>2.2400000000000002</v>
      </c>
      <c r="U31" s="20">
        <v>0.7</v>
      </c>
      <c r="V31" s="21">
        <f t="shared" si="3"/>
        <v>0.9722222222222221</v>
      </c>
      <c r="W31" s="23"/>
      <c r="Y31" s="22">
        <v>21</v>
      </c>
      <c r="Z31" s="20">
        <v>2.2400000000000002</v>
      </c>
      <c r="AA31" s="20">
        <v>0.72</v>
      </c>
      <c r="AB31" s="21">
        <f t="shared" si="4"/>
        <v>0.99539170506912411</v>
      </c>
      <c r="AC31" s="23"/>
    </row>
    <row r="32" spans="1:29" s="39" customFormat="1" ht="15.75">
      <c r="A32" s="22">
        <v>22</v>
      </c>
      <c r="B32" s="20">
        <v>2.2400000000000002</v>
      </c>
      <c r="C32" s="32">
        <v>0.75</v>
      </c>
      <c r="D32" s="21">
        <f t="shared" si="0"/>
        <v>1.0416666666666667</v>
      </c>
      <c r="E32" s="23"/>
      <c r="G32" s="22">
        <v>22</v>
      </c>
      <c r="H32" s="20">
        <v>2.2400000000000002</v>
      </c>
      <c r="I32" s="20">
        <v>0.62</v>
      </c>
      <c r="J32" s="21">
        <f t="shared" si="1"/>
        <v>0.89855072463768126</v>
      </c>
      <c r="K32" s="23"/>
      <c r="M32" s="22">
        <v>22</v>
      </c>
      <c r="N32" s="20">
        <v>2.25</v>
      </c>
      <c r="O32" s="20">
        <v>0.69</v>
      </c>
      <c r="P32" s="21">
        <f t="shared" si="2"/>
        <v>1.0317757009345792</v>
      </c>
      <c r="Q32" s="23"/>
      <c r="S32" s="22">
        <v>22</v>
      </c>
      <c r="T32" s="20">
        <v>2.2400000000000002</v>
      </c>
      <c r="U32" s="20">
        <v>0.75</v>
      </c>
      <c r="V32" s="21">
        <f t="shared" si="3"/>
        <v>1.0416666666666665</v>
      </c>
      <c r="W32" s="23"/>
      <c r="Y32" s="22">
        <v>22</v>
      </c>
      <c r="Z32" s="20">
        <v>2.25</v>
      </c>
      <c r="AA32" s="20">
        <v>0.72</v>
      </c>
      <c r="AB32" s="21">
        <f t="shared" si="4"/>
        <v>0.99539170506912411</v>
      </c>
      <c r="AC32" s="23"/>
    </row>
    <row r="33" spans="1:29" s="40" customFormat="1" ht="15.75">
      <c r="A33" s="24">
        <v>23</v>
      </c>
      <c r="B33" s="25">
        <v>2.2400000000000002</v>
      </c>
      <c r="C33" s="33">
        <v>0.75</v>
      </c>
      <c r="D33" s="26">
        <f t="shared" si="0"/>
        <v>1.0416666666666667</v>
      </c>
      <c r="E33" s="25" t="s">
        <v>24</v>
      </c>
      <c r="G33" s="24">
        <v>23</v>
      </c>
      <c r="H33" s="25">
        <v>2.2400000000000002</v>
      </c>
      <c r="I33" s="25">
        <v>0.71</v>
      </c>
      <c r="J33" s="26">
        <f t="shared" si="1"/>
        <v>1.0289855072463769</v>
      </c>
      <c r="K33" s="25" t="s">
        <v>24</v>
      </c>
      <c r="M33" s="24">
        <v>23</v>
      </c>
      <c r="N33" s="25">
        <v>2.25</v>
      </c>
      <c r="O33" s="25">
        <v>0.68</v>
      </c>
      <c r="P33" s="26">
        <f t="shared" si="2"/>
        <v>1.016822429906542</v>
      </c>
      <c r="Q33" s="25" t="s">
        <v>24</v>
      </c>
      <c r="S33" s="24">
        <v>23</v>
      </c>
      <c r="T33" s="25">
        <v>2.2400000000000002</v>
      </c>
      <c r="U33" s="25">
        <v>0.79</v>
      </c>
      <c r="V33" s="26">
        <f t="shared" si="3"/>
        <v>1.0972222222222221</v>
      </c>
      <c r="W33" s="25" t="s">
        <v>24</v>
      </c>
      <c r="Y33" s="24">
        <v>23</v>
      </c>
      <c r="Z33" s="25">
        <v>2.2400000000000002</v>
      </c>
      <c r="AA33" s="25">
        <v>0.78</v>
      </c>
      <c r="AB33" s="26">
        <f t="shared" si="4"/>
        <v>1.0783410138248846</v>
      </c>
      <c r="AC33" s="25" t="s">
        <v>24</v>
      </c>
    </row>
    <row r="34" spans="1:29" s="39" customFormat="1" ht="15.75">
      <c r="A34" s="22">
        <v>24</v>
      </c>
      <c r="B34" s="20">
        <v>2.2400000000000002</v>
      </c>
      <c r="C34" s="32">
        <v>0.65</v>
      </c>
      <c r="D34" s="21">
        <f>C34/D$8</f>
        <v>0.90277777777777779</v>
      </c>
      <c r="E34" s="23"/>
      <c r="G34" s="22">
        <v>24</v>
      </c>
      <c r="H34" s="20">
        <v>2.2400000000000002</v>
      </c>
      <c r="I34" s="20">
        <v>0.66</v>
      </c>
      <c r="J34" s="21">
        <f>I34/J$8</f>
        <v>0.95652173913043492</v>
      </c>
      <c r="K34" s="23"/>
      <c r="M34" s="22">
        <v>24</v>
      </c>
      <c r="N34" s="20">
        <v>2.25</v>
      </c>
      <c r="O34" s="20">
        <v>0.66</v>
      </c>
      <c r="P34" s="21">
        <f>O34/P$8</f>
        <v>0.98691588785046724</v>
      </c>
      <c r="Q34" s="23"/>
      <c r="S34" s="22">
        <v>24</v>
      </c>
      <c r="T34" s="20">
        <v>2.2400000000000002</v>
      </c>
      <c r="U34" s="20">
        <v>0.75</v>
      </c>
      <c r="V34" s="21">
        <f>U34/V$8</f>
        <v>1.0416666666666665</v>
      </c>
      <c r="W34" s="23"/>
      <c r="Y34" s="22">
        <v>24</v>
      </c>
      <c r="Z34" s="20">
        <v>2.2400000000000002</v>
      </c>
      <c r="AA34" s="20">
        <v>0.76</v>
      </c>
      <c r="AB34" s="21">
        <f>AA34/AB$8</f>
        <v>1.050691244239631</v>
      </c>
      <c r="AC34" s="23"/>
    </row>
    <row r="35" spans="1:29" s="42" customFormat="1">
      <c r="A35" s="27" t="s">
        <v>25</v>
      </c>
      <c r="B35" s="28">
        <f>AVERAGE(B11:B34)</f>
        <v>2.2400000000000015</v>
      </c>
      <c r="C35" s="28">
        <f>AVERAGE(C11:C34)</f>
        <v>0.72237499999999999</v>
      </c>
      <c r="D35" s="29">
        <f>AVERAGE(D11:D34)</f>
        <v>1.0032986111111113</v>
      </c>
      <c r="E35" s="41"/>
      <c r="G35" s="27" t="s">
        <v>25</v>
      </c>
      <c r="H35" s="28">
        <f>AVERAGE(H11:H34)</f>
        <v>2.2408333333333346</v>
      </c>
      <c r="I35" s="28">
        <f>AVERAGE(I11:I34)</f>
        <v>0.69083333333333341</v>
      </c>
      <c r="J35" s="29">
        <f>AVERAGE(J11:J34)</f>
        <v>1.0012077294685988</v>
      </c>
      <c r="K35" s="41"/>
      <c r="M35" s="27" t="s">
        <v>25</v>
      </c>
      <c r="N35" s="28">
        <f>AVERAGE(N11:N34)</f>
        <v>2.2504166666666667</v>
      </c>
      <c r="O35" s="28">
        <f>AVERAGE(O11:O34)</f>
        <v>0.66875000000000007</v>
      </c>
      <c r="P35" s="29">
        <f>AVERAGE(P11:P34)</f>
        <v>1</v>
      </c>
      <c r="Q35" s="41"/>
      <c r="S35" s="27" t="s">
        <v>25</v>
      </c>
      <c r="T35" s="28">
        <f>AVERAGE(T11:T34)</f>
        <v>2.2416666666666676</v>
      </c>
      <c r="U35" s="28">
        <f>AVERAGE(U11:U34)</f>
        <v>0.72000000000000008</v>
      </c>
      <c r="V35" s="29">
        <f>AVERAGE(V11:V34)</f>
        <v>0.99999999999999989</v>
      </c>
      <c r="W35" s="41"/>
      <c r="Y35" s="27" t="s">
        <v>25</v>
      </c>
      <c r="Z35" s="28">
        <f>AVERAGE(Z11:Z34)</f>
        <v>2.2408333333333341</v>
      </c>
      <c r="AA35" s="28">
        <f>AVERAGE(AA11:AA34)</f>
        <v>0.72333333333333349</v>
      </c>
      <c r="AB35" s="29">
        <f>AVERAGE(AB11:AB34)</f>
        <v>1</v>
      </c>
      <c r="AC35" s="41"/>
    </row>
    <row r="36" spans="1:29">
      <c r="M36" s="1"/>
      <c r="P36" s="1"/>
    </row>
    <row r="37" spans="1:29">
      <c r="M37" s="1"/>
      <c r="P37" s="1"/>
    </row>
    <row r="38" spans="1:29">
      <c r="M38" s="1"/>
      <c r="P38" s="1"/>
    </row>
    <row r="39" spans="1:29">
      <c r="M39" s="1"/>
      <c r="P39" s="1"/>
    </row>
    <row r="40" spans="1:29">
      <c r="M40" s="1"/>
      <c r="P40" s="1"/>
    </row>
    <row r="41" spans="1:29">
      <c r="M41" s="1"/>
      <c r="P41" s="1"/>
    </row>
  </sheetData>
  <mergeCells count="5">
    <mergeCell ref="A1:D1"/>
    <mergeCell ref="G1:J1"/>
    <mergeCell ref="M1:P1"/>
    <mergeCell ref="S1:V1"/>
    <mergeCell ref="Y1:AB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서산동문국사_정류기1 축전지1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2026-04-16T23:25:17Z</dcterms:created>
  <dcterms:modified xsi:type="dcterms:W3CDTF">2026-04-17T00:39:37Z</dcterms:modified>
</cp:coreProperties>
</file>