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3942FB55-ADE8-459D-90C8-AB0B2EC72A77}" xr6:coauthVersionLast="47" xr6:coauthVersionMax="47" xr10:uidLastSave="{00000000-0000-0000-0000-000000000000}"/>
  <bookViews>
    <workbookView xWindow="-120" yWindow="330" windowWidth="29040" windowHeight="15990" activeTab="3" xr2:uid="{66635DEF-EA21-44CE-91EE-E133C6E66AC0}"/>
  </bookViews>
  <sheets>
    <sheet name="계곡터널" sheetId="4" r:id="rId1"/>
    <sheet name="모악터널" sheetId="5" r:id="rId2"/>
    <sheet name="광곡터널" sheetId="6" r:id="rId3"/>
    <sheet name="고덕터널" sheetId="7" r:id="rId4"/>
  </sheets>
  <definedNames>
    <definedName name="_xlnm._FilterDatabase" localSheetId="0" hidden="1">계곡터널!$A$6:$D$46</definedName>
    <definedName name="_xlnm._FilterDatabase" localSheetId="3" hidden="1">고덕터널!$A$6:$D$46</definedName>
    <definedName name="_xlnm._FilterDatabase" localSheetId="2" hidden="1">광곡터널!$A$6:$D$46</definedName>
    <definedName name="_xlnm._FilterDatabase" localSheetId="1" hidden="1">모악터널!$A$6:$D$46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7" l="1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G11" i="7"/>
  <c r="H11" i="7" s="1"/>
  <c r="D11" i="7"/>
  <c r="D10" i="7"/>
  <c r="D9" i="7"/>
  <c r="H8" i="7"/>
  <c r="G8" i="7"/>
  <c r="D8" i="7"/>
  <c r="H7" i="7"/>
  <c r="G7" i="7"/>
  <c r="D7" i="7"/>
  <c r="O3" i="7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G11" i="6"/>
  <c r="H11" i="6" s="1"/>
  <c r="D11" i="6"/>
  <c r="D10" i="6"/>
  <c r="D9" i="6"/>
  <c r="H8" i="6"/>
  <c r="G8" i="6"/>
  <c r="D8" i="6"/>
  <c r="H7" i="6"/>
  <c r="G7" i="6"/>
  <c r="D7" i="6"/>
  <c r="O3" i="6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G11" i="5"/>
  <c r="H11" i="5" s="1"/>
  <c r="D11" i="5"/>
  <c r="D10" i="5"/>
  <c r="D9" i="5"/>
  <c r="H8" i="5"/>
  <c r="G8" i="5"/>
  <c r="D8" i="5"/>
  <c r="H7" i="5"/>
  <c r="G7" i="5"/>
  <c r="D7" i="5"/>
  <c r="O3" i="5"/>
  <c r="O3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G11" i="4"/>
  <c r="H11" i="4" s="1"/>
  <c r="D11" i="4"/>
  <c r="D10" i="4"/>
  <c r="D9" i="4"/>
  <c r="H8" i="4"/>
  <c r="G8" i="4"/>
  <c r="D8" i="4"/>
  <c r="H7" i="4"/>
  <c r="G7" i="4"/>
  <c r="D7" i="4"/>
</calcChain>
</file>

<file path=xl/sharedStrings.xml><?xml version="1.0" encoding="utf-8"?>
<sst xmlns="http://schemas.openxmlformats.org/spreadsheetml/2006/main" count="128" uniqueCount="40">
  <si>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</si>
  <si>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</si>
  <si>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</si>
  <si>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</si>
  <si>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</si>
  <si>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</si>
  <si>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</si>
  <si>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</si>
  <si>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</si>
  <si>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</si>
  <si>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</si>
  <si>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</si>
  <si>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</si>
  <si>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</si>
  <si>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</si>
  <si>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</si>
  <si>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</si>
  <si>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</si>
  <si>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</si>
  <si>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</si>
  <si>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</si>
  <si>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</si>
  <si>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</si>
  <si>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</si>
  <si>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</si>
  <si>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</si>
  <si>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RP</t>
    <phoneticPr fontId="2" type="noConversion"/>
  </si>
  <si>
    <t>계곡터널</t>
    <phoneticPr fontId="2" type="noConversion"/>
  </si>
  <si>
    <t>호남제2터널관리사무소</t>
    <phoneticPr fontId="2" type="noConversion"/>
  </si>
  <si>
    <t>ESP65</t>
    <phoneticPr fontId="2" type="noConversion"/>
  </si>
  <si>
    <t>2021.09.26</t>
    <phoneticPr fontId="2" type="noConversion"/>
  </si>
  <si>
    <t>2021.10.10</t>
    <phoneticPr fontId="2" type="noConversion"/>
  </si>
  <si>
    <t>모악터널</t>
    <phoneticPr fontId="2" type="noConversion"/>
  </si>
  <si>
    <t>2010.10.22</t>
    <phoneticPr fontId="2" type="noConversion"/>
  </si>
  <si>
    <t>광곡터널</t>
    <phoneticPr fontId="2" type="noConversion"/>
  </si>
  <si>
    <t>2023.04.10</t>
    <phoneticPr fontId="2" type="noConversion"/>
  </si>
  <si>
    <t>2023.05.220</t>
    <phoneticPr fontId="2" type="noConversion"/>
  </si>
  <si>
    <t>고덕터널</t>
    <phoneticPr fontId="2" type="noConversion"/>
  </si>
  <si>
    <t>2022.08.09</t>
    <phoneticPr fontId="2" type="noConversion"/>
  </si>
  <si>
    <t>2022.09.22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</si>
</sst>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0CBEE-E9F2-47BE-B606-956A3A5F0D8D}">
  <dimension ref="A1:O125"/>
  <sheetViews>
    <sheetView zoomScale="90" zoomScaleNormal="90" workbookViewId="0">
      <selection activeCell="C127" sqref="C12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45187</v>
      </c>
      <c r="B3" s="7" t="s">
        <v>28</v>
      </c>
      <c r="C3" s="7" t="s">
        <v>27</v>
      </c>
      <c r="D3" s="7" t="s">
        <v>25</v>
      </c>
      <c r="E3" s="8" t="s">
        <v>29</v>
      </c>
      <c r="F3" s="9">
        <v>30</v>
      </c>
      <c r="G3" s="6" t="s">
        <v>30</v>
      </c>
      <c r="H3" s="6" t="s">
        <v>31</v>
      </c>
      <c r="I3" s="8">
        <v>6.8</v>
      </c>
      <c r="J3" s="9">
        <v>30</v>
      </c>
      <c r="K3" s="10">
        <v>35</v>
      </c>
      <c r="L3" s="10">
        <v>35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12.99</v>
      </c>
      <c r="C7" s="22">
        <v>4.97</v>
      </c>
      <c r="D7" s="23">
        <f t="shared" ref="D7:D70" si="0">C7/$I$3</f>
        <v>0.73088235294117643</v>
      </c>
      <c r="E7" s="2"/>
      <c r="F7" s="24" t="s">
        <v>20</v>
      </c>
      <c r="G7" s="25">
        <f>MAX(B7:B114)</f>
        <v>13.07</v>
      </c>
      <c r="H7" s="25">
        <f>MAX(C7:C114)</f>
        <v>5.6</v>
      </c>
      <c r="J7"/>
      <c r="K7"/>
    </row>
    <row r="8" spans="1:15" x14ac:dyDescent="0.3">
      <c r="A8" s="21">
        <v>2</v>
      </c>
      <c r="B8" s="22">
        <v>13</v>
      </c>
      <c r="C8" s="22">
        <v>5.53</v>
      </c>
      <c r="D8" s="23">
        <f t="shared" si="0"/>
        <v>0.81323529411764717</v>
      </c>
      <c r="E8" s="2"/>
      <c r="F8" s="24" t="s">
        <v>21</v>
      </c>
      <c r="G8" s="25">
        <f>MIN(B7:B114)</f>
        <v>12.98</v>
      </c>
      <c r="H8" s="25">
        <f>MIN(C7:C114)</f>
        <v>4.97</v>
      </c>
      <c r="J8"/>
      <c r="K8"/>
    </row>
    <row r="9" spans="1:15" x14ac:dyDescent="0.3">
      <c r="A9" s="21">
        <v>3</v>
      </c>
      <c r="B9" s="22">
        <v>12.98</v>
      </c>
      <c r="C9" s="22">
        <v>5.03</v>
      </c>
      <c r="D9" s="23">
        <f t="shared" si="0"/>
        <v>0.73970588235294121</v>
      </c>
      <c r="E9" s="2"/>
      <c r="J9"/>
      <c r="K9"/>
    </row>
    <row r="10" spans="1:15" x14ac:dyDescent="0.3">
      <c r="A10" s="21">
        <v>4</v>
      </c>
      <c r="B10" s="22">
        <v>12.98</v>
      </c>
      <c r="C10" s="22">
        <v>5.3</v>
      </c>
      <c r="D10" s="23">
        <f t="shared" si="0"/>
        <v>0.77941176470588236</v>
      </c>
      <c r="E10" s="2"/>
      <c r="J10"/>
      <c r="K10"/>
    </row>
    <row r="11" spans="1:15" x14ac:dyDescent="0.3">
      <c r="A11" s="21">
        <v>5</v>
      </c>
      <c r="B11" s="22">
        <v>13.01</v>
      </c>
      <c r="C11" s="22">
        <v>5.07</v>
      </c>
      <c r="D11" s="23">
        <f t="shared" si="0"/>
        <v>0.74558823529411766</v>
      </c>
      <c r="E11" s="2"/>
      <c r="F11" s="24" t="s">
        <v>22</v>
      </c>
      <c r="G11" s="26">
        <f>SUM(B7:B114)</f>
        <v>390.53000000000003</v>
      </c>
      <c r="H11" s="25">
        <f>G11/$J$3</f>
        <v>13.017666666666667</v>
      </c>
      <c r="J11"/>
      <c r="K11"/>
    </row>
    <row r="12" spans="1:15" x14ac:dyDescent="0.3">
      <c r="A12" s="21">
        <v>6</v>
      </c>
      <c r="B12" s="22">
        <v>13</v>
      </c>
      <c r="C12" s="22">
        <v>5.09</v>
      </c>
      <c r="D12" s="23">
        <f t="shared" si="0"/>
        <v>0.74852941176470589</v>
      </c>
      <c r="E12" s="2"/>
      <c r="J12"/>
      <c r="K12"/>
    </row>
    <row r="13" spans="1:15" x14ac:dyDescent="0.3">
      <c r="A13" s="21">
        <v>7</v>
      </c>
      <c r="B13" s="22">
        <v>13</v>
      </c>
      <c r="C13" s="22">
        <v>5.09</v>
      </c>
      <c r="D13" s="23">
        <f t="shared" si="0"/>
        <v>0.74852941176470589</v>
      </c>
      <c r="J13"/>
      <c r="K13"/>
    </row>
    <row r="14" spans="1:15" x14ac:dyDescent="0.3">
      <c r="A14" s="21">
        <v>8</v>
      </c>
      <c r="B14" s="22">
        <v>13.02</v>
      </c>
      <c r="C14" s="22">
        <v>5.08</v>
      </c>
      <c r="D14" s="23">
        <f t="shared" si="0"/>
        <v>0.74705882352941178</v>
      </c>
      <c r="J14"/>
      <c r="K14"/>
    </row>
    <row r="15" spans="1:15" x14ac:dyDescent="0.3">
      <c r="A15" s="21">
        <v>9</v>
      </c>
      <c r="B15" s="22">
        <v>13.04</v>
      </c>
      <c r="C15" s="22">
        <v>5.6</v>
      </c>
      <c r="D15" s="23">
        <f t="shared" si="0"/>
        <v>0.82352941176470584</v>
      </c>
      <c r="J15"/>
      <c r="K15"/>
    </row>
    <row r="16" spans="1:15" x14ac:dyDescent="0.3">
      <c r="A16" s="21">
        <v>10</v>
      </c>
      <c r="B16" s="25">
        <v>13.01</v>
      </c>
      <c r="C16" s="25">
        <v>5.25</v>
      </c>
      <c r="D16" s="23">
        <f t="shared" si="0"/>
        <v>0.7720588235294118</v>
      </c>
      <c r="J16"/>
      <c r="K16"/>
    </row>
    <row r="17" spans="1:11" x14ac:dyDescent="0.3">
      <c r="A17" s="21">
        <v>11</v>
      </c>
      <c r="B17" s="25">
        <v>13.03</v>
      </c>
      <c r="C17" s="25">
        <v>5.5</v>
      </c>
      <c r="D17" s="23">
        <f t="shared" si="0"/>
        <v>0.80882352941176472</v>
      </c>
      <c r="J17"/>
      <c r="K17"/>
    </row>
    <row r="18" spans="1:11" x14ac:dyDescent="0.3">
      <c r="A18" s="21">
        <v>12</v>
      </c>
      <c r="B18" s="25">
        <v>13.01</v>
      </c>
      <c r="C18" s="25">
        <v>5.05</v>
      </c>
      <c r="D18" s="23">
        <f t="shared" si="0"/>
        <v>0.74264705882352944</v>
      </c>
      <c r="J18"/>
      <c r="K18"/>
    </row>
    <row r="19" spans="1:11" x14ac:dyDescent="0.3">
      <c r="A19" s="21">
        <v>13</v>
      </c>
      <c r="B19" s="25">
        <v>13.02</v>
      </c>
      <c r="C19" s="25">
        <v>5.19</v>
      </c>
      <c r="D19" s="23">
        <f t="shared" si="0"/>
        <v>0.76323529411764712</v>
      </c>
      <c r="J19"/>
      <c r="K19"/>
    </row>
    <row r="20" spans="1:11" x14ac:dyDescent="0.3">
      <c r="A20" s="21">
        <v>14</v>
      </c>
      <c r="B20" s="25">
        <v>13.02</v>
      </c>
      <c r="C20" s="25">
        <v>5.1100000000000003</v>
      </c>
      <c r="D20" s="23">
        <f t="shared" si="0"/>
        <v>0.75147058823529422</v>
      </c>
      <c r="J20"/>
      <c r="K20"/>
    </row>
    <row r="21" spans="1:11" x14ac:dyDescent="0.3">
      <c r="A21" s="21">
        <v>15</v>
      </c>
      <c r="B21" s="25">
        <v>13.01</v>
      </c>
      <c r="C21" s="25">
        <v>5.05</v>
      </c>
      <c r="D21" s="23">
        <f t="shared" si="0"/>
        <v>0.74264705882352944</v>
      </c>
      <c r="E21" s="33"/>
      <c r="F21" s="34"/>
      <c r="J21"/>
      <c r="K21"/>
    </row>
    <row r="22" spans="1:11" x14ac:dyDescent="0.3">
      <c r="A22" s="21">
        <v>16</v>
      </c>
      <c r="B22" s="25">
        <v>13.01</v>
      </c>
      <c r="C22" s="25">
        <v>5.22</v>
      </c>
      <c r="D22" s="23">
        <f t="shared" si="0"/>
        <v>0.76764705882352935</v>
      </c>
      <c r="J22"/>
      <c r="K22"/>
    </row>
    <row r="23" spans="1:11" x14ac:dyDescent="0.3">
      <c r="A23" s="21">
        <v>17</v>
      </c>
      <c r="B23" s="25">
        <v>13.01</v>
      </c>
      <c r="C23" s="25">
        <v>5.5</v>
      </c>
      <c r="D23" s="23">
        <f t="shared" si="0"/>
        <v>0.80882352941176472</v>
      </c>
      <c r="J23"/>
      <c r="K23"/>
    </row>
    <row r="24" spans="1:11" x14ac:dyDescent="0.3">
      <c r="A24" s="21">
        <v>18</v>
      </c>
      <c r="B24" s="25">
        <v>13</v>
      </c>
      <c r="C24" s="25">
        <v>5.05</v>
      </c>
      <c r="D24" s="23">
        <f t="shared" si="0"/>
        <v>0.74264705882352944</v>
      </c>
      <c r="J24"/>
      <c r="K24"/>
    </row>
    <row r="25" spans="1:11" x14ac:dyDescent="0.3">
      <c r="A25" s="21">
        <v>19</v>
      </c>
      <c r="B25" s="25">
        <v>13.01</v>
      </c>
      <c r="C25" s="25">
        <v>5.09</v>
      </c>
      <c r="D25" s="23">
        <f t="shared" si="0"/>
        <v>0.74852941176470589</v>
      </c>
      <c r="J25"/>
      <c r="K25"/>
    </row>
    <row r="26" spans="1:11" x14ac:dyDescent="0.3">
      <c r="A26" s="21">
        <v>20</v>
      </c>
      <c r="B26" s="25">
        <v>13</v>
      </c>
      <c r="C26" s="25">
        <v>5.22</v>
      </c>
      <c r="D26" s="23">
        <f t="shared" si="0"/>
        <v>0.76764705882352935</v>
      </c>
      <c r="J26"/>
      <c r="K26"/>
    </row>
    <row r="27" spans="1:11" x14ac:dyDescent="0.3">
      <c r="A27" s="21">
        <v>21</v>
      </c>
      <c r="B27" s="25">
        <v>13</v>
      </c>
      <c r="C27" s="25">
        <v>4.97</v>
      </c>
      <c r="D27" s="23">
        <f t="shared" si="0"/>
        <v>0.73088235294117643</v>
      </c>
      <c r="J27"/>
      <c r="K27"/>
    </row>
    <row r="28" spans="1:11" x14ac:dyDescent="0.3">
      <c r="A28" s="21">
        <v>22</v>
      </c>
      <c r="B28" s="25">
        <v>13.01</v>
      </c>
      <c r="C28" s="25">
        <v>5.15</v>
      </c>
      <c r="D28" s="23">
        <f t="shared" si="0"/>
        <v>0.75735294117647067</v>
      </c>
      <c r="J28"/>
      <c r="K28"/>
    </row>
    <row r="29" spans="1:11" x14ac:dyDescent="0.3">
      <c r="A29" s="21">
        <v>23</v>
      </c>
      <c r="B29" s="25">
        <v>13.04</v>
      </c>
      <c r="C29" s="25">
        <v>5.05</v>
      </c>
      <c r="D29" s="23">
        <f t="shared" si="0"/>
        <v>0.74264705882352944</v>
      </c>
      <c r="J29"/>
      <c r="K29"/>
    </row>
    <row r="30" spans="1:11" x14ac:dyDescent="0.3">
      <c r="A30" s="21">
        <v>24</v>
      </c>
      <c r="B30" s="25">
        <v>13.04</v>
      </c>
      <c r="C30" s="25">
        <v>5.05</v>
      </c>
      <c r="D30" s="23">
        <f t="shared" si="0"/>
        <v>0.74264705882352944</v>
      </c>
      <c r="J30"/>
      <c r="K30"/>
    </row>
    <row r="31" spans="1:11" x14ac:dyDescent="0.3">
      <c r="A31" s="21">
        <v>25</v>
      </c>
      <c r="B31" s="25">
        <v>13.04</v>
      </c>
      <c r="C31" s="25">
        <v>4.99</v>
      </c>
      <c r="D31" s="23">
        <f t="shared" si="0"/>
        <v>0.73382352941176476</v>
      </c>
      <c r="J31"/>
      <c r="K31"/>
    </row>
    <row r="32" spans="1:11" x14ac:dyDescent="0.3">
      <c r="A32" s="21">
        <v>26</v>
      </c>
      <c r="B32" s="25">
        <v>13.04</v>
      </c>
      <c r="C32" s="25">
        <v>5.13</v>
      </c>
      <c r="D32" s="23">
        <f t="shared" si="0"/>
        <v>0.75441176470588234</v>
      </c>
      <c r="J32"/>
      <c r="K32"/>
    </row>
    <row r="33" spans="1:12" x14ac:dyDescent="0.3">
      <c r="A33" s="21">
        <v>27</v>
      </c>
      <c r="B33" s="25">
        <v>13.05</v>
      </c>
      <c r="C33" s="25">
        <v>5.05</v>
      </c>
      <c r="D33" s="23">
        <f t="shared" si="0"/>
        <v>0.74264705882352944</v>
      </c>
      <c r="J33"/>
      <c r="K33"/>
    </row>
    <row r="34" spans="1:12" x14ac:dyDescent="0.3">
      <c r="A34" s="21">
        <v>28</v>
      </c>
      <c r="B34" s="25">
        <v>13.06</v>
      </c>
      <c r="C34" s="25">
        <v>5</v>
      </c>
      <c r="D34" s="23">
        <f t="shared" si="0"/>
        <v>0.73529411764705888</v>
      </c>
      <c r="J34"/>
      <c r="K34"/>
    </row>
    <row r="35" spans="1:12" x14ac:dyDescent="0.3">
      <c r="A35" s="21">
        <v>29</v>
      </c>
      <c r="B35" s="25">
        <v>13.03</v>
      </c>
      <c r="C35" s="25">
        <v>5.05</v>
      </c>
      <c r="D35" s="23">
        <f t="shared" si="0"/>
        <v>0.74264705882352944</v>
      </c>
      <c r="J35"/>
      <c r="K35"/>
    </row>
    <row r="36" spans="1:12" x14ac:dyDescent="0.3">
      <c r="A36" s="21">
        <v>30</v>
      </c>
      <c r="B36" s="25">
        <v>13.07</v>
      </c>
      <c r="C36" s="25">
        <v>5.1100000000000003</v>
      </c>
      <c r="D36" s="23">
        <f t="shared" si="0"/>
        <v>0.75147058823529422</v>
      </c>
      <c r="J36"/>
      <c r="K36"/>
    </row>
    <row r="37" spans="1:12" hidden="1" x14ac:dyDescent="0.3">
      <c r="A37" s="21">
        <v>31</v>
      </c>
      <c r="B37" s="25"/>
      <c r="C37" s="25">
        <v>5.05</v>
      </c>
      <c r="D37" s="23">
        <f t="shared" si="0"/>
        <v>0.74264705882352944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5"/>
      <c r="J51" s="36"/>
      <c r="K51" s="36"/>
      <c r="L51" s="36"/>
      <c r="M51" s="36"/>
      <c r="N51" s="37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8"/>
      <c r="J52" s="38"/>
      <c r="K52" s="38"/>
      <c r="L52" s="38"/>
      <c r="M52" s="38"/>
      <c r="N52" s="38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0D17D-0BE9-4784-960B-46C37198E310}">
  <dimension ref="A1:O125"/>
  <sheetViews>
    <sheetView zoomScale="90" zoomScaleNormal="90" workbookViewId="0">
      <selection activeCell="C115" sqref="C1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45187</v>
      </c>
      <c r="B3" s="7" t="s">
        <v>28</v>
      </c>
      <c r="C3" s="7" t="s">
        <v>32</v>
      </c>
      <c r="D3" s="7" t="s">
        <v>25</v>
      </c>
      <c r="E3" s="8" t="s">
        <v>26</v>
      </c>
      <c r="F3" s="9">
        <v>150</v>
      </c>
      <c r="G3" s="6" t="s">
        <v>31</v>
      </c>
      <c r="H3" s="6" t="s">
        <v>33</v>
      </c>
      <c r="I3" s="8"/>
      <c r="J3" s="9">
        <v>30</v>
      </c>
      <c r="K3" s="10">
        <v>35</v>
      </c>
      <c r="L3" s="10">
        <v>37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13.17</v>
      </c>
      <c r="C7" s="22">
        <v>3.3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13.17</v>
      </c>
      <c r="H7" s="25">
        <f>MAX(C7:C114)</f>
        <v>5.05</v>
      </c>
      <c r="J7"/>
      <c r="K7"/>
    </row>
    <row r="8" spans="1:15" x14ac:dyDescent="0.3">
      <c r="A8" s="21">
        <v>2</v>
      </c>
      <c r="B8" s="22">
        <v>13.17</v>
      </c>
      <c r="C8" s="22">
        <v>3.3</v>
      </c>
      <c r="D8" s="23" t="e">
        <f t="shared" si="0"/>
        <v>#DIV/0!</v>
      </c>
      <c r="E8" s="2"/>
      <c r="F8" s="24" t="s">
        <v>21</v>
      </c>
      <c r="G8" s="25">
        <f>MIN(B7:B114)</f>
        <v>13.01</v>
      </c>
      <c r="H8" s="25">
        <f>MIN(C7:C114)</f>
        <v>3.2</v>
      </c>
      <c r="J8"/>
      <c r="K8"/>
    </row>
    <row r="9" spans="1:15" x14ac:dyDescent="0.3">
      <c r="A9" s="21">
        <v>3</v>
      </c>
      <c r="B9" s="22">
        <v>13.08</v>
      </c>
      <c r="C9" s="22">
        <v>3.49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13.09</v>
      </c>
      <c r="C10" s="22">
        <v>3.47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13.03</v>
      </c>
      <c r="C11" s="22">
        <v>3.62</v>
      </c>
      <c r="D11" s="23" t="e">
        <f t="shared" si="0"/>
        <v>#DIV/0!</v>
      </c>
      <c r="E11" s="2"/>
      <c r="F11" s="24" t="s">
        <v>22</v>
      </c>
      <c r="G11" s="26">
        <f>SUM(B7:B114)</f>
        <v>261.52000000000004</v>
      </c>
      <c r="H11" s="25">
        <f>G11/$J$3</f>
        <v>8.7173333333333343</v>
      </c>
      <c r="J11"/>
      <c r="K11"/>
    </row>
    <row r="12" spans="1:15" x14ac:dyDescent="0.3">
      <c r="A12" s="21">
        <v>6</v>
      </c>
      <c r="B12" s="22">
        <v>13.03</v>
      </c>
      <c r="C12" s="22">
        <v>3.58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13.01</v>
      </c>
      <c r="C13" s="22">
        <v>3.74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13.03</v>
      </c>
      <c r="C14" s="22">
        <v>3.74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13.15</v>
      </c>
      <c r="C15" s="22">
        <v>3.2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13.11</v>
      </c>
      <c r="C16" s="25">
        <v>3.34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13.11</v>
      </c>
      <c r="C17" s="25">
        <v>3.35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13.03</v>
      </c>
      <c r="C18" s="25">
        <v>3.54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13.04</v>
      </c>
      <c r="C19" s="25">
        <v>3.46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13.02</v>
      </c>
      <c r="C20" s="25">
        <v>3.59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13.03</v>
      </c>
      <c r="C21" s="25">
        <v>3.51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13.09</v>
      </c>
      <c r="C22" s="25">
        <v>3.41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13.07</v>
      </c>
      <c r="C23" s="25">
        <v>3.55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13.09</v>
      </c>
      <c r="C24" s="25">
        <v>3.47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13.1</v>
      </c>
      <c r="C25" s="25">
        <v>3.51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13.07</v>
      </c>
      <c r="C26" s="25">
        <v>3.43</v>
      </c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>
        <v>5.05</v>
      </c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5"/>
      <c r="J51" s="36"/>
      <c r="K51" s="36"/>
      <c r="L51" s="36"/>
      <c r="M51" s="36"/>
      <c r="N51" s="37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8"/>
      <c r="J52" s="38"/>
      <c r="K52" s="38"/>
      <c r="L52" s="38"/>
      <c r="M52" s="38"/>
      <c r="N52" s="38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9A6C1-1263-48D9-9301-4389700E8C43}">
  <dimension ref="A1:O125"/>
  <sheetViews>
    <sheetView topLeftCell="A4" zoomScale="90" zoomScaleNormal="90" workbookViewId="0">
      <selection activeCell="C115" sqref="C1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45187</v>
      </c>
      <c r="B3" s="7" t="s">
        <v>28</v>
      </c>
      <c r="C3" s="7" t="s">
        <v>34</v>
      </c>
      <c r="D3" s="7" t="s">
        <v>25</v>
      </c>
      <c r="E3" s="8" t="s">
        <v>26</v>
      </c>
      <c r="F3" s="9">
        <v>150</v>
      </c>
      <c r="G3" s="6" t="s">
        <v>35</v>
      </c>
      <c r="H3" s="6" t="s">
        <v>36</v>
      </c>
      <c r="I3" s="8"/>
      <c r="J3" s="9">
        <v>30</v>
      </c>
      <c r="K3" s="10">
        <v>35</v>
      </c>
      <c r="L3" s="10">
        <v>34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13.11</v>
      </c>
      <c r="C7" s="22">
        <v>3.06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13.21</v>
      </c>
      <c r="H7" s="25">
        <f>MAX(C7:C114)</f>
        <v>3.15</v>
      </c>
      <c r="J7"/>
      <c r="K7"/>
    </row>
    <row r="8" spans="1:15" x14ac:dyDescent="0.3">
      <c r="A8" s="21">
        <v>2</v>
      </c>
      <c r="B8" s="22">
        <v>13.08</v>
      </c>
      <c r="C8" s="22">
        <v>3.15</v>
      </c>
      <c r="D8" s="23" t="e">
        <f t="shared" si="0"/>
        <v>#DIV/0!</v>
      </c>
      <c r="E8" s="2"/>
      <c r="F8" s="24" t="s">
        <v>21</v>
      </c>
      <c r="G8" s="25">
        <f>MIN(B7:B114)</f>
        <v>13.07</v>
      </c>
      <c r="H8" s="25">
        <f>MIN(C7:C114)</f>
        <v>3.01</v>
      </c>
      <c r="J8"/>
      <c r="K8"/>
    </row>
    <row r="9" spans="1:15" x14ac:dyDescent="0.3">
      <c r="A9" s="21">
        <v>3</v>
      </c>
      <c r="B9" s="22">
        <v>13.08</v>
      </c>
      <c r="C9" s="22">
        <v>3.12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13.07</v>
      </c>
      <c r="C10" s="22">
        <v>3.15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13.09</v>
      </c>
      <c r="C11" s="22">
        <v>3.11</v>
      </c>
      <c r="D11" s="23" t="e">
        <f t="shared" si="0"/>
        <v>#DIV/0!</v>
      </c>
      <c r="E11" s="2"/>
      <c r="F11" s="24" t="s">
        <v>22</v>
      </c>
      <c r="G11" s="26">
        <f>SUM(B7:B114)</f>
        <v>393.66999999999996</v>
      </c>
      <c r="H11" s="25">
        <f>G11/$J$3</f>
        <v>13.122333333333332</v>
      </c>
      <c r="J11"/>
      <c r="K11"/>
    </row>
    <row r="12" spans="1:15" x14ac:dyDescent="0.3">
      <c r="A12" s="21">
        <v>6</v>
      </c>
      <c r="B12" s="22">
        <v>13.12</v>
      </c>
      <c r="C12" s="22">
        <v>3.11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13.1</v>
      </c>
      <c r="C13" s="22">
        <v>3.07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13.09</v>
      </c>
      <c r="C14" s="22">
        <v>3.09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13.09</v>
      </c>
      <c r="C15" s="22">
        <v>3.02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13.09</v>
      </c>
      <c r="C16" s="25">
        <v>3.02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13.08</v>
      </c>
      <c r="C17" s="25">
        <v>3.03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13.09</v>
      </c>
      <c r="C18" s="25">
        <v>3.03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13.09</v>
      </c>
      <c r="C19" s="25">
        <v>3.01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13.09</v>
      </c>
      <c r="C20" s="25">
        <v>3.05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13.15</v>
      </c>
      <c r="C21" s="25">
        <v>3.01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13.15</v>
      </c>
      <c r="C22" s="25">
        <v>3.04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13.14</v>
      </c>
      <c r="C23" s="25">
        <v>3.05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13.14</v>
      </c>
      <c r="C24" s="25">
        <v>3.01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13.13</v>
      </c>
      <c r="C25" s="25">
        <v>3.02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13.15</v>
      </c>
      <c r="C26" s="25">
        <v>3.06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13.11</v>
      </c>
      <c r="C27" s="25">
        <v>3.03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13.11</v>
      </c>
      <c r="C28" s="25">
        <v>3.02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13.21</v>
      </c>
      <c r="C29" s="25">
        <v>3.02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13.18</v>
      </c>
      <c r="C30" s="25">
        <v>3.07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13.15</v>
      </c>
      <c r="C31" s="25">
        <v>3.06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13.19</v>
      </c>
      <c r="C32" s="25">
        <v>3.12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13.18</v>
      </c>
      <c r="C33" s="25">
        <v>3.04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13.17</v>
      </c>
      <c r="C34" s="25">
        <v>3.09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13.15</v>
      </c>
      <c r="C35" s="25">
        <v>3.05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13.09</v>
      </c>
      <c r="C36" s="25">
        <v>3.04</v>
      </c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5"/>
      <c r="J51" s="36"/>
      <c r="K51" s="36"/>
      <c r="L51" s="36"/>
      <c r="M51" s="36"/>
      <c r="N51" s="37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8"/>
      <c r="J52" s="38"/>
      <c r="K52" s="38"/>
      <c r="L52" s="38"/>
      <c r="M52" s="38"/>
      <c r="N52" s="38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DFD-9F3C-4172-A25E-6520A446FCEA}">
  <dimension ref="A1:O125"/>
  <sheetViews>
    <sheetView tabSelected="1" zoomScale="90" zoomScaleNormal="90" workbookViewId="0">
      <selection activeCell="B8" sqref="B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45187</v>
      </c>
      <c r="B3" s="7" t="s">
        <v>28</v>
      </c>
      <c r="C3" s="7" t="s">
        <v>37</v>
      </c>
      <c r="D3" s="7" t="s">
        <v>25</v>
      </c>
      <c r="E3" s="8" t="s">
        <v>26</v>
      </c>
      <c r="F3" s="9">
        <v>250</v>
      </c>
      <c r="G3" s="6" t="s">
        <v>38</v>
      </c>
      <c r="H3" s="6" t="s">
        <v>39</v>
      </c>
      <c r="I3" s="8"/>
      <c r="J3" s="9">
        <v>30</v>
      </c>
      <c r="K3" s="10">
        <v>36</v>
      </c>
      <c r="L3" s="10">
        <v>38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13.21</v>
      </c>
      <c r="C7" s="22">
        <v>2.82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</v>
      </c>
      <c r="H7" s="25">
        <f>MAX(C7:C114)</f>
        <v>2.87</v>
      </c>
      <c r="J7"/>
      <c r="K7"/>
    </row>
    <row r="8" spans="1:15" x14ac:dyDescent="0.3">
      <c r="A8" s="21">
        <v>2</v>
      </c>
      <c r="B8" s="22">
        <v>13.2</v>
      </c>
      <c r="C8" s="22">
        <v>2.83</v>
      </c>
      <c r="D8" s="23" t="e">
        <f t="shared" si="0"/>
        <v>#DIV/0!</v>
      </c>
      <c r="E8" s="2"/>
      <c r="F8" s="24" t="s">
        <v>21</v>
      </c>
      <c r="G8" s="25">
        <f>MIN(B7:B114)</f>
        <v>13.14</v>
      </c>
      <c r="H8" s="25">
        <f>MIN(C7:C114)</f>
        <v>2.64</v>
      </c>
      <c r="J8"/>
      <c r="K8"/>
    </row>
    <row r="9" spans="1:15" x14ac:dyDescent="0.3">
      <c r="A9" s="21">
        <v>3</v>
      </c>
      <c r="B9" s="22">
        <v>13.16</v>
      </c>
      <c r="C9" s="22">
        <v>2.83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13.18</v>
      </c>
      <c r="C10" s="22">
        <v>2.81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13.17</v>
      </c>
      <c r="C11" s="22">
        <v>2.83</v>
      </c>
      <c r="D11" s="23" t="e">
        <f t="shared" si="0"/>
        <v>#DIV/0!</v>
      </c>
      <c r="E11" s="2"/>
      <c r="F11" s="24" t="s">
        <v>22</v>
      </c>
      <c r="G11" s="26">
        <f>SUM(B7:B114)</f>
        <v>397.68999999999994</v>
      </c>
      <c r="H11" s="25">
        <f>G11/$J$3</f>
        <v>13.256333333333332</v>
      </c>
      <c r="J11"/>
      <c r="K11"/>
    </row>
    <row r="12" spans="1:15" x14ac:dyDescent="0.3">
      <c r="A12" s="21">
        <v>6</v>
      </c>
      <c r="B12" s="22">
        <v>13.14</v>
      </c>
      <c r="C12" s="22">
        <v>2.87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13.25</v>
      </c>
      <c r="C13" s="22">
        <v>2.71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13.23</v>
      </c>
      <c r="C14" s="22">
        <v>2.72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</v>
      </c>
      <c r="C15" s="22">
        <v>2.74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13.25</v>
      </c>
      <c r="C16" s="25">
        <v>2.8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13.21</v>
      </c>
      <c r="C17" s="25">
        <v>2.77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13.2</v>
      </c>
      <c r="C18" s="25">
        <v>2.8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13.19</v>
      </c>
      <c r="C19" s="25">
        <v>2.74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13.19</v>
      </c>
      <c r="C20" s="25">
        <v>2.73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13.29</v>
      </c>
      <c r="C21" s="25">
        <v>2.67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13.26</v>
      </c>
      <c r="C22" s="25">
        <v>2.76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13.24</v>
      </c>
      <c r="C23" s="25">
        <v>2.77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13.3</v>
      </c>
      <c r="C24" s="25">
        <v>2.68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13.25</v>
      </c>
      <c r="C25" s="25">
        <v>2.71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13.26</v>
      </c>
      <c r="C26" s="25">
        <v>2.75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13.25</v>
      </c>
      <c r="C27" s="25">
        <v>2.71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13.25</v>
      </c>
      <c r="C28" s="25">
        <v>2.65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13.36</v>
      </c>
      <c r="C29" s="25">
        <v>2.69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13.35</v>
      </c>
      <c r="C30" s="25">
        <v>2.66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13.34</v>
      </c>
      <c r="C31" s="25">
        <v>2.77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13.4</v>
      </c>
      <c r="C32" s="25">
        <v>2.85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13.34</v>
      </c>
      <c r="C33" s="25">
        <v>2.71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13.35</v>
      </c>
      <c r="C34" s="25">
        <v>2.69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13.34</v>
      </c>
      <c r="C35" s="25">
        <v>2.64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13.33</v>
      </c>
      <c r="C36" s="25">
        <v>2.71</v>
      </c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5"/>
      <c r="J51" s="36"/>
      <c r="K51" s="36"/>
      <c r="L51" s="36"/>
      <c r="M51" s="36"/>
      <c r="N51" s="37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8"/>
      <c r="J52" s="38"/>
      <c r="K52" s="38"/>
      <c r="L52" s="38"/>
      <c r="M52" s="38"/>
      <c r="N52" s="38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계곡터널</vt:lpstr>
      <vt:lpstr>모악터널</vt:lpstr>
      <vt:lpstr>광곡터널</vt:lpstr>
      <vt:lpstr>고덕터널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2023-09-20T22:45:56Z</dcterms:modified>
</cp:coreProperties>
</file>