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S\서부파견-박성철\01.자료\21.SAP등록자료\2020년\"/>
    </mc:Choice>
  </mc:AlternateContent>
  <bookViews>
    <workbookView xWindow="600" yWindow="2385" windowWidth="19395" windowHeight="8280" tabRatio="710"/>
  </bookViews>
  <sheets>
    <sheet name="본관동 통신UPS" sheetId="6" r:id="rId1"/>
    <sheet name="본관동 정류기" sheetId="14" r:id="rId2"/>
    <sheet name="본관동비상발전기(1)" sheetId="15" r:id="rId3"/>
    <sheet name="본관동비상발전기(2)" sheetId="16" r:id="rId4"/>
    <sheet name="생활관 정류기" sheetId="17" r:id="rId5"/>
    <sheet name="해상구조" sheetId="18" r:id="rId6"/>
    <sheet name="대운동장 UPS(20KVA)" sheetId="19" r:id="rId7"/>
    <sheet name="숙영관 정류기" sheetId="20" r:id="rId8"/>
    <sheet name="홍보관 정류기" sheetId="21" r:id="rId9"/>
    <sheet name="Sheet1" sheetId="22" r:id="rId10"/>
  </sheets>
  <definedNames>
    <definedName name="_xlnm._FilterDatabase" localSheetId="6" hidden="1">'대운동장 UPS(20KVA)'!$A$6:$D$46</definedName>
    <definedName name="_xlnm._FilterDatabase" localSheetId="1" hidden="1">'본관동 정류기'!$A$6:$D$15</definedName>
    <definedName name="_xlnm._FilterDatabase" localSheetId="0" hidden="1">'본관동 통신UPS'!$A$6:$D$22</definedName>
    <definedName name="_xlnm._FilterDatabase" localSheetId="2" hidden="1">'본관동비상발전기(1)'!$A$6:$D$10</definedName>
    <definedName name="_xlnm._FilterDatabase" localSheetId="3" hidden="1">'본관동비상발전기(2)'!$A$6:$D$10</definedName>
    <definedName name="_xlnm._FilterDatabase" localSheetId="4" hidden="1">'생활관 정류기'!$A$6:$D$15</definedName>
    <definedName name="_xlnm._FilterDatabase" localSheetId="7" hidden="1">'숙영관 정류기'!$A$6:$D$15</definedName>
    <definedName name="_xlnm._FilterDatabase" localSheetId="5" hidden="1">해상구조!$A$6:$D$15</definedName>
    <definedName name="_xlnm._FilterDatabase" localSheetId="8" hidden="1">'홍보관 정류기'!$A$6:$D$15</definedName>
  </definedNames>
  <calcPr calcId="162913"/>
</workbook>
</file>

<file path=xl/calcChain.xml><?xml version="1.0" encoding="utf-8"?>
<calcChain xmlns="http://schemas.openxmlformats.org/spreadsheetml/2006/main">
  <c r="A10" i="22" l="1"/>
  <c r="D15" i="21" l="1"/>
  <c r="D14" i="21"/>
  <c r="D13" i="21"/>
  <c r="D12" i="21"/>
  <c r="H11" i="21"/>
  <c r="D11" i="21"/>
  <c r="D10" i="21"/>
  <c r="D9" i="21"/>
  <c r="H8" i="21"/>
  <c r="G8" i="21"/>
  <c r="D8" i="21"/>
  <c r="H7" i="21"/>
  <c r="G7" i="21"/>
  <c r="D7" i="21"/>
  <c r="O3" i="21"/>
  <c r="D15" i="20"/>
  <c r="D14" i="20"/>
  <c r="D13" i="20"/>
  <c r="D12" i="20"/>
  <c r="H11" i="20"/>
  <c r="D11" i="20"/>
  <c r="D10" i="20"/>
  <c r="D9" i="20"/>
  <c r="H8" i="20"/>
  <c r="G8" i="20"/>
  <c r="D8" i="20"/>
  <c r="H7" i="20"/>
  <c r="G7" i="20"/>
  <c r="D7" i="20"/>
  <c r="O3" i="20"/>
  <c r="D46" i="19"/>
  <c r="D45" i="19"/>
  <c r="D44" i="19"/>
  <c r="D43" i="19"/>
  <c r="D42" i="19"/>
  <c r="D41" i="19"/>
  <c r="D40" i="19"/>
  <c r="D39" i="19"/>
  <c r="D38" i="19"/>
  <c r="D37" i="19"/>
  <c r="D36" i="19"/>
  <c r="D35" i="19"/>
  <c r="D34" i="19"/>
  <c r="D33" i="19"/>
  <c r="D32" i="19"/>
  <c r="D31" i="19"/>
  <c r="D30" i="19"/>
  <c r="D29" i="19"/>
  <c r="D28" i="19"/>
  <c r="D27" i="19"/>
  <c r="D26" i="19"/>
  <c r="D25" i="19"/>
  <c r="D24" i="19"/>
  <c r="D23" i="19"/>
  <c r="D22" i="19"/>
  <c r="D21" i="19"/>
  <c r="D20" i="19"/>
  <c r="D19" i="19"/>
  <c r="D18" i="19"/>
  <c r="D17" i="19"/>
  <c r="D16" i="19"/>
  <c r="D15" i="19"/>
  <c r="D14" i="19"/>
  <c r="D13" i="19"/>
  <c r="D12" i="19"/>
  <c r="G11" i="19"/>
  <c r="H11" i="19" s="1"/>
  <c r="D11" i="19"/>
  <c r="D10" i="19"/>
  <c r="D9" i="19"/>
  <c r="H8" i="19"/>
  <c r="G8" i="19"/>
  <c r="D8" i="19"/>
  <c r="H7" i="19"/>
  <c r="G7" i="19"/>
  <c r="D7" i="19"/>
  <c r="O3" i="19"/>
  <c r="D15" i="18"/>
  <c r="D14" i="18"/>
  <c r="D13" i="18"/>
  <c r="D12" i="18"/>
  <c r="G11" i="18"/>
  <c r="H11" i="18" s="1"/>
  <c r="D11" i="18"/>
  <c r="D10" i="18"/>
  <c r="D9" i="18"/>
  <c r="H8" i="18"/>
  <c r="G8" i="18"/>
  <c r="D8" i="18"/>
  <c r="H7" i="18"/>
  <c r="G7" i="18"/>
  <c r="D7" i="18"/>
  <c r="O3" i="18"/>
  <c r="D15" i="17"/>
  <c r="D14" i="17"/>
  <c r="D13" i="17"/>
  <c r="D12" i="17"/>
  <c r="G11" i="17"/>
  <c r="H11" i="17" s="1"/>
  <c r="D11" i="17"/>
  <c r="D10" i="17"/>
  <c r="D9" i="17"/>
  <c r="H8" i="17"/>
  <c r="G8" i="17"/>
  <c r="D8" i="17"/>
  <c r="H7" i="17"/>
  <c r="G7" i="17"/>
  <c r="D7" i="17"/>
  <c r="O3" i="17"/>
  <c r="D10" i="16"/>
  <c r="D9" i="16"/>
  <c r="H8" i="16"/>
  <c r="G8" i="16"/>
  <c r="D8" i="16"/>
  <c r="H7" i="16"/>
  <c r="G7" i="16"/>
  <c r="D7" i="16"/>
  <c r="O3" i="16"/>
  <c r="D10" i="15"/>
  <c r="D9" i="15"/>
  <c r="H8" i="15"/>
  <c r="G8" i="15"/>
  <c r="D8" i="15"/>
  <c r="H7" i="15"/>
  <c r="G7" i="15"/>
  <c r="D7" i="15"/>
  <c r="O3" i="15"/>
  <c r="D15" i="14"/>
  <c r="D14" i="14"/>
  <c r="D13" i="14"/>
  <c r="D12" i="14"/>
  <c r="D11" i="14"/>
  <c r="D10" i="14"/>
  <c r="D9" i="14"/>
  <c r="H8" i="14"/>
  <c r="G8" i="14"/>
  <c r="D8" i="14"/>
  <c r="H7" i="14"/>
  <c r="G7" i="14"/>
  <c r="D7" i="14"/>
  <c r="O3" i="14"/>
  <c r="D15" i="6" l="1"/>
  <c r="D16" i="6"/>
  <c r="D17" i="6"/>
  <c r="D18" i="6"/>
  <c r="D19" i="6"/>
  <c r="D20" i="6"/>
  <c r="D21" i="6"/>
  <c r="D22" i="6"/>
  <c r="O3" i="6" l="1"/>
  <c r="H11" i="6"/>
  <c r="H7" i="6"/>
  <c r="H8" i="6"/>
  <c r="G8" i="6"/>
  <c r="G7" i="6"/>
  <c r="D14" i="6"/>
  <c r="D13" i="6"/>
  <c r="D12" i="6"/>
  <c r="D11" i="6"/>
  <c r="D10" i="6"/>
  <c r="D9" i="6"/>
  <c r="D8" i="6"/>
  <c r="D7" i="6"/>
</calcChain>
</file>

<file path=xl/sharedStrings.xml><?xml version="1.0" encoding="utf-8"?>
<sst xmlns="http://schemas.openxmlformats.org/spreadsheetml/2006/main" count="285" uniqueCount="47">
  <si>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</si>
  <si>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</si>
  <si>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</si>
  <si>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</si>
  <si>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</si>
  <si>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</si>
  <si>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</si>
  <si>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</si>
  <si>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</si>
  <si>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</si>
  <si>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</si>
  <si>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</si>
  <si>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</si>
  <si>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</si>
  <si>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</si>
  <si>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</si>
  <si>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</si>
  <si>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</si>
  <si>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</si>
  <si>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</si>
  <si>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</si>
  <si>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</si>
  <si>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</si>
  <si>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</si>
  <si>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</si>
  <si>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</si>
  <si>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여수해양경찰교육원</t>
    <phoneticPr fontId="19" type="noConversion"/>
  </si>
  <si>
    <t>본관동 통신UPS(5KVA)</t>
    <phoneticPr fontId="19" type="noConversion"/>
  </si>
  <si>
    <t>RP</t>
    <phoneticPr fontId="19" type="noConversion"/>
  </si>
  <si>
    <t>-.---</t>
  </si>
  <si>
    <t>본관동 정류기</t>
    <phoneticPr fontId="19" type="noConversion"/>
  </si>
  <si>
    <t>RP</t>
    <phoneticPr fontId="19" type="noConversion"/>
  </si>
  <si>
    <t>25~26</t>
    <phoneticPr fontId="19" type="noConversion"/>
  </si>
  <si>
    <t>본관동비상발전기(1)</t>
    <phoneticPr fontId="19" type="noConversion"/>
  </si>
  <si>
    <t>본관동비상발전기(2)</t>
    <phoneticPr fontId="19" type="noConversion"/>
  </si>
  <si>
    <t>RP</t>
    <phoneticPr fontId="19" type="noConversion"/>
  </si>
  <si>
    <t>생활관 정류기</t>
    <phoneticPr fontId="19" type="noConversion"/>
  </si>
  <si>
    <t>해상구조</t>
    <phoneticPr fontId="19" type="noConversion"/>
  </si>
  <si>
    <t>RP</t>
    <phoneticPr fontId="19" type="noConversion"/>
  </si>
  <si>
    <t>24~25</t>
    <phoneticPr fontId="19" type="noConversion"/>
  </si>
  <si>
    <t>대운동장 UPS(20KVA)</t>
    <phoneticPr fontId="19" type="noConversion"/>
  </si>
  <si>
    <t>GPL12400</t>
    <phoneticPr fontId="19" type="noConversion"/>
  </si>
  <si>
    <t>19~20</t>
    <phoneticPr fontId="19" type="noConversion"/>
  </si>
  <si>
    <t>숙영관정류기</t>
    <phoneticPr fontId="19" type="noConversion"/>
  </si>
  <si>
    <t>RP</t>
    <phoneticPr fontId="19" type="noConversion"/>
  </si>
  <si>
    <t>홍보관 정류기</t>
    <phoneticPr fontId="19" type="noConversion"/>
  </si>
  <si>
    <t>21~22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</si>
</sst>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workbookViewId="0">
      <selection activeCell="H4" sqref="H4"/>
    </sheetView>
  </sheetViews>
  <sheetFormatPr defaultRowHeight="16.5"/>
  <cols>
    <col min="1" max="1" width="11.125" bestFit="1" customWidth="1"/>
    <col min="2" max="2" width="18.25" bestFit="1" customWidth="1"/>
    <col min="3" max="3" width="20.62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44153</v>
      </c>
      <c r="B3" s="12" t="s">
        <v>26</v>
      </c>
      <c r="C3" s="12" t="s">
        <v>27</v>
      </c>
      <c r="D3" s="12" t="s">
        <v>25</v>
      </c>
      <c r="E3" s="7" t="s">
        <v>28</v>
      </c>
      <c r="F3" s="9">
        <v>30</v>
      </c>
      <c r="G3" s="16">
        <v>42603</v>
      </c>
      <c r="H3" s="16">
        <v>42614</v>
      </c>
      <c r="I3" s="8">
        <v>8.6999999999999993</v>
      </c>
      <c r="J3" s="9">
        <v>16</v>
      </c>
      <c r="K3" s="17">
        <v>24</v>
      </c>
      <c r="L3" s="17">
        <v>25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13.31</v>
      </c>
      <c r="C7" s="13" t="s">
        <v>29</v>
      </c>
      <c r="D7" s="6" t="e">
        <f t="shared" ref="D7:D22" si="0">C7/$I$3</f>
        <v>#VALUE!</v>
      </c>
      <c r="F7" s="24" t="s">
        <v>23</v>
      </c>
      <c r="G7" s="18">
        <f>MAX(B7:B22)</f>
        <v>13.54</v>
      </c>
      <c r="H7" s="18">
        <f>MAX(C7:C22)</f>
        <v>0</v>
      </c>
      <c r="J7"/>
      <c r="K7"/>
    </row>
    <row r="8" spans="1:15">
      <c r="A8" s="23">
        <v>2</v>
      </c>
      <c r="B8" s="13">
        <v>13.21</v>
      </c>
      <c r="C8" s="13" t="s">
        <v>29</v>
      </c>
      <c r="D8" s="6" t="e">
        <f t="shared" si="0"/>
        <v>#VALUE!</v>
      </c>
      <c r="F8" s="24" t="s">
        <v>24</v>
      </c>
      <c r="G8" s="18">
        <f>MIN(B7:B22)</f>
        <v>13.14</v>
      </c>
      <c r="H8" s="18">
        <f>MIN(C7:C22)</f>
        <v>0</v>
      </c>
      <c r="J8"/>
      <c r="K8"/>
    </row>
    <row r="9" spans="1:15">
      <c r="A9" s="23">
        <v>3</v>
      </c>
      <c r="B9" s="13"/>
      <c r="C9" s="13"/>
      <c r="D9" s="6">
        <f t="shared" si="0"/>
        <v>0</v>
      </c>
      <c r="J9"/>
      <c r="K9"/>
    </row>
    <row r="10" spans="1:15">
      <c r="A10" s="23">
        <v>4</v>
      </c>
      <c r="B10" s="13"/>
      <c r="C10" s="13"/>
      <c r="D10" s="6">
        <f t="shared" si="0"/>
        <v>0</v>
      </c>
      <c r="J10"/>
      <c r="K10"/>
    </row>
    <row r="11" spans="1:15">
      <c r="A11" s="23">
        <v>5</v>
      </c>
      <c r="B11" s="13">
        <v>13.33</v>
      </c>
      <c r="C11" s="13" t="s">
        <v>29</v>
      </c>
      <c r="D11" s="6" t="e">
        <f t="shared" si="0"/>
        <v>#VALUE!</v>
      </c>
      <c r="F11" s="24" t="s">
        <v>21</v>
      </c>
      <c r="G11" s="19">
        <v>213.1</v>
      </c>
      <c r="H11" s="18">
        <f>G11/$J$3</f>
        <v>13.31875</v>
      </c>
      <c r="J11"/>
      <c r="K11"/>
    </row>
    <row r="12" spans="1:15">
      <c r="A12" s="23">
        <v>6</v>
      </c>
      <c r="B12" s="13"/>
      <c r="C12" s="13"/>
      <c r="D12" s="6">
        <f t="shared" si="0"/>
        <v>0</v>
      </c>
      <c r="J12"/>
      <c r="K12"/>
    </row>
    <row r="13" spans="1:15">
      <c r="A13" s="23">
        <v>7</v>
      </c>
      <c r="B13" s="13"/>
      <c r="C13" s="13"/>
      <c r="D13" s="6">
        <f t="shared" si="0"/>
        <v>0</v>
      </c>
      <c r="J13"/>
      <c r="K13"/>
    </row>
    <row r="14" spans="1:15">
      <c r="A14" s="23">
        <v>8</v>
      </c>
      <c r="B14" s="13"/>
      <c r="C14" s="13"/>
      <c r="D14" s="6">
        <f t="shared" si="0"/>
        <v>0</v>
      </c>
      <c r="J14"/>
      <c r="K14"/>
    </row>
    <row r="15" spans="1:15">
      <c r="A15" s="23">
        <v>9</v>
      </c>
      <c r="B15" s="13">
        <v>13.49</v>
      </c>
      <c r="C15" s="13" t="s">
        <v>29</v>
      </c>
      <c r="D15" s="6" t="e">
        <f t="shared" si="0"/>
        <v>#VALUE!</v>
      </c>
      <c r="J15"/>
      <c r="K15"/>
    </row>
    <row r="16" spans="1:15">
      <c r="A16" s="23">
        <v>10</v>
      </c>
      <c r="B16" s="13">
        <v>13.14</v>
      </c>
      <c r="C16" s="13" t="s">
        <v>29</v>
      </c>
      <c r="D16" s="6" t="e">
        <f t="shared" si="0"/>
        <v>#VALUE!</v>
      </c>
      <c r="J16"/>
      <c r="K16"/>
    </row>
    <row r="17" spans="1:12">
      <c r="A17" s="23">
        <v>11</v>
      </c>
      <c r="B17" s="13">
        <v>13.2</v>
      </c>
      <c r="C17" s="13" t="s">
        <v>29</v>
      </c>
      <c r="D17" s="6" t="e">
        <f t="shared" si="0"/>
        <v>#VALUE!</v>
      </c>
      <c r="J17"/>
      <c r="K17"/>
    </row>
    <row r="18" spans="1:12">
      <c r="A18" s="23">
        <v>12</v>
      </c>
      <c r="B18" s="13">
        <v>13.37</v>
      </c>
      <c r="C18" s="13" t="s">
        <v>29</v>
      </c>
      <c r="D18" s="6" t="e">
        <f t="shared" si="0"/>
        <v>#VALUE!</v>
      </c>
      <c r="J18"/>
      <c r="K18"/>
    </row>
    <row r="19" spans="1:12">
      <c r="A19" s="23">
        <v>13</v>
      </c>
      <c r="B19" s="13">
        <v>13.54</v>
      </c>
      <c r="C19" s="13" t="s">
        <v>29</v>
      </c>
      <c r="D19" s="6" t="e">
        <f t="shared" si="0"/>
        <v>#VALUE!</v>
      </c>
      <c r="J19"/>
      <c r="K19"/>
    </row>
    <row r="20" spans="1:12">
      <c r="A20" s="23">
        <v>14</v>
      </c>
      <c r="B20" s="13">
        <v>13.5</v>
      </c>
      <c r="C20" s="13" t="s">
        <v>29</v>
      </c>
      <c r="D20" s="6" t="e">
        <f t="shared" si="0"/>
        <v>#VALUE!</v>
      </c>
      <c r="J20"/>
      <c r="K20"/>
    </row>
    <row r="21" spans="1:12">
      <c r="A21" s="23">
        <v>15</v>
      </c>
      <c r="B21" s="13">
        <v>13.19</v>
      </c>
      <c r="C21" s="13" t="s">
        <v>29</v>
      </c>
      <c r="D21" s="6" t="e">
        <f t="shared" si="0"/>
        <v>#VALUE!</v>
      </c>
      <c r="J21"/>
      <c r="K21"/>
    </row>
    <row r="22" spans="1:12">
      <c r="A22" s="23">
        <v>16</v>
      </c>
      <c r="B22" s="13">
        <v>13.24</v>
      </c>
      <c r="C22" s="13" t="s">
        <v>29</v>
      </c>
      <c r="D22" s="6" t="e">
        <f t="shared" si="0"/>
        <v>#VALUE!</v>
      </c>
      <c r="J22"/>
      <c r="K22"/>
    </row>
    <row r="23" spans="1:12" ht="7.9" customHeight="1"/>
    <row r="24" spans="1:12" ht="132" customHeight="1">
      <c r="A24" s="13" t="s">
        <v>5</v>
      </c>
      <c r="B24" s="30"/>
      <c r="C24" s="31"/>
      <c r="D24" s="31"/>
      <c r="E24" s="31"/>
      <c r="F24" s="31"/>
      <c r="G24" s="32"/>
      <c r="H24" s="10"/>
      <c r="I24" s="11"/>
      <c r="J24" s="11"/>
      <c r="K24" s="11"/>
      <c r="L24" s="11"/>
    </row>
    <row r="25" spans="1:12" ht="130.5" customHeight="1">
      <c r="A25" s="13" t="s">
        <v>6</v>
      </c>
      <c r="B25" s="33"/>
      <c r="C25" s="33"/>
      <c r="D25" s="33"/>
      <c r="E25" s="33"/>
      <c r="F25" s="33"/>
      <c r="G25" s="33"/>
    </row>
  </sheetData>
  <mergeCells count="2">
    <mergeCell ref="B24:G24"/>
    <mergeCell ref="B25:G25"/>
  </mergeCells>
  <phoneticPr fontId="19" type="noConversion"/>
  <conditionalFormatting sqref="D7:D22">
    <cfRule type="cellIs" dxfId="17" priority="1" operator="greaterThanOrEqual">
      <formula>2</formula>
    </cfRule>
    <cfRule type="cellIs" dxfId="1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workbookViewId="0">
      <selection activeCell="H16" sqref="H16"/>
    </sheetView>
  </sheetViews>
  <sheetFormatPr defaultRowHeight="16.5"/>
  <cols>
    <col min="1" max="1" width="11.125" bestFit="1" customWidth="1"/>
    <col min="2" max="2" width="18.25" bestFit="1" customWidth="1"/>
    <col min="3" max="3" width="15.8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44153</v>
      </c>
      <c r="B3" s="12" t="s">
        <v>26</v>
      </c>
      <c r="C3" s="12" t="s">
        <v>30</v>
      </c>
      <c r="D3" s="12" t="s">
        <v>25</v>
      </c>
      <c r="E3" s="7" t="s">
        <v>31</v>
      </c>
      <c r="F3" s="9">
        <v>200</v>
      </c>
      <c r="G3" s="16">
        <v>42633</v>
      </c>
      <c r="H3" s="16"/>
      <c r="I3" s="8">
        <v>2.8</v>
      </c>
      <c r="J3" s="9">
        <v>9</v>
      </c>
      <c r="K3" s="17">
        <v>24</v>
      </c>
      <c r="L3" s="17" t="s">
        <v>32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13.24</v>
      </c>
      <c r="C7" s="13">
        <v>4.68</v>
      </c>
      <c r="D7" s="6">
        <f t="shared" ref="D7:D15" si="0">C7/$I$3</f>
        <v>1.6714285714285715</v>
      </c>
      <c r="F7" s="24" t="s">
        <v>23</v>
      </c>
      <c r="G7" s="18">
        <f>MAX(B7:B15)</f>
        <v>13.27</v>
      </c>
      <c r="H7" s="18">
        <f>MAX(C7:C15)</f>
        <v>348</v>
      </c>
      <c r="J7"/>
      <c r="K7"/>
    </row>
    <row r="8" spans="1:15">
      <c r="A8" s="23">
        <v>2</v>
      </c>
      <c r="B8" s="13">
        <v>13.23</v>
      </c>
      <c r="C8" s="13">
        <v>4.59</v>
      </c>
      <c r="D8" s="6">
        <f t="shared" si="0"/>
        <v>1.6392857142857142</v>
      </c>
      <c r="F8" s="24" t="s">
        <v>24</v>
      </c>
      <c r="G8" s="18">
        <f>MIN(B7:B15)</f>
        <v>13.16</v>
      </c>
      <c r="H8" s="18">
        <f>MIN(C7:C15)</f>
        <v>3.93</v>
      </c>
      <c r="J8"/>
      <c r="K8"/>
    </row>
    <row r="9" spans="1:15">
      <c r="A9" s="23">
        <v>3</v>
      </c>
      <c r="B9" s="13">
        <v>13.25</v>
      </c>
      <c r="C9" s="13">
        <v>4.43</v>
      </c>
      <c r="D9" s="6">
        <f t="shared" si="0"/>
        <v>1.5821428571428571</v>
      </c>
      <c r="J9"/>
      <c r="K9"/>
    </row>
    <row r="10" spans="1:15">
      <c r="A10" s="23">
        <v>4</v>
      </c>
      <c r="B10" s="13">
        <v>13.24</v>
      </c>
      <c r="C10" s="13">
        <v>4.26</v>
      </c>
      <c r="D10" s="6">
        <f t="shared" si="0"/>
        <v>1.5214285714285714</v>
      </c>
      <c r="J10"/>
      <c r="K10"/>
    </row>
    <row r="11" spans="1:15">
      <c r="A11" s="23">
        <v>5</v>
      </c>
      <c r="B11" s="13">
        <v>13.24</v>
      </c>
      <c r="C11" s="13">
        <v>4.46</v>
      </c>
      <c r="D11" s="6">
        <f t="shared" si="0"/>
        <v>1.592857142857143</v>
      </c>
      <c r="F11" s="24" t="s">
        <v>21</v>
      </c>
      <c r="G11" s="19">
        <v>119.3</v>
      </c>
      <c r="H11" s="18">
        <v>13.26</v>
      </c>
      <c r="J11"/>
      <c r="K11"/>
    </row>
    <row r="12" spans="1:15">
      <c r="A12" s="23">
        <v>6</v>
      </c>
      <c r="B12" s="13">
        <v>13.25</v>
      </c>
      <c r="C12" s="13">
        <v>5.29</v>
      </c>
      <c r="D12" s="6">
        <f t="shared" si="0"/>
        <v>1.8892857142857145</v>
      </c>
      <c r="J12"/>
      <c r="K12"/>
    </row>
    <row r="13" spans="1:15">
      <c r="A13" s="23">
        <v>7</v>
      </c>
      <c r="B13" s="13">
        <v>13.27</v>
      </c>
      <c r="C13" s="13">
        <v>4.17</v>
      </c>
      <c r="D13" s="6">
        <f t="shared" si="0"/>
        <v>1.4892857142857143</v>
      </c>
      <c r="J13"/>
      <c r="K13"/>
    </row>
    <row r="14" spans="1:15">
      <c r="A14" s="23">
        <v>8</v>
      </c>
      <c r="B14" s="13">
        <v>13.26</v>
      </c>
      <c r="C14" s="13">
        <v>3.93</v>
      </c>
      <c r="D14" s="6">
        <f t="shared" si="0"/>
        <v>1.4035714285714287</v>
      </c>
      <c r="J14"/>
      <c r="K14"/>
    </row>
    <row r="15" spans="1:15">
      <c r="A15" s="23">
        <v>9</v>
      </c>
      <c r="B15" s="13">
        <v>13.16</v>
      </c>
      <c r="C15" s="13">
        <v>348</v>
      </c>
      <c r="D15" s="6">
        <f t="shared" si="0"/>
        <v>124.28571428571429</v>
      </c>
      <c r="J15"/>
      <c r="K15"/>
    </row>
    <row r="16" spans="1:15" ht="7.9" customHeight="1"/>
    <row r="17" spans="1:12" ht="132" customHeight="1">
      <c r="A17" s="13" t="s">
        <v>5</v>
      </c>
      <c r="B17" s="30"/>
      <c r="C17" s="31"/>
      <c r="D17" s="31"/>
      <c r="E17" s="31"/>
      <c r="F17" s="31"/>
      <c r="G17" s="32"/>
      <c r="H17" s="10"/>
      <c r="I17" s="11"/>
      <c r="J17" s="11"/>
      <c r="K17" s="11"/>
      <c r="L17" s="11"/>
    </row>
    <row r="18" spans="1:12" ht="130.5" customHeight="1">
      <c r="A18" s="13" t="s">
        <v>6</v>
      </c>
      <c r="B18" s="33"/>
      <c r="C18" s="33"/>
      <c r="D18" s="33"/>
      <c r="E18" s="33"/>
      <c r="F18" s="33"/>
      <c r="G18" s="33"/>
    </row>
  </sheetData>
  <mergeCells count="2">
    <mergeCell ref="B17:G17"/>
    <mergeCell ref="B18:G18"/>
  </mergeCells>
  <phoneticPr fontId="19" type="noConversion"/>
  <conditionalFormatting sqref="D7:D15">
    <cfRule type="cellIs" dxfId="15" priority="1" operator="greaterThanOrEqual">
      <formula>2</formula>
    </cfRule>
    <cfRule type="cellIs" dxfId="1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workbookViewId="0">
      <selection activeCell="I12" sqref="I12"/>
    </sheetView>
  </sheetViews>
  <sheetFormatPr defaultRowHeight="16.5"/>
  <cols>
    <col min="1" max="1" width="11.125" bestFit="1" customWidth="1"/>
    <col min="2" max="2" width="18.25" bestFit="1" customWidth="1"/>
    <col min="3" max="3" width="18.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44153</v>
      </c>
      <c r="B3" s="12" t="s">
        <v>26</v>
      </c>
      <c r="C3" s="12" t="s">
        <v>33</v>
      </c>
      <c r="D3" s="12" t="s">
        <v>25</v>
      </c>
      <c r="E3" s="7" t="s">
        <v>31</v>
      </c>
      <c r="F3" s="9">
        <v>200</v>
      </c>
      <c r="G3" s="16">
        <v>42633</v>
      </c>
      <c r="H3" s="16"/>
      <c r="I3" s="8">
        <v>2.8</v>
      </c>
      <c r="J3" s="9">
        <v>4</v>
      </c>
      <c r="K3" s="17">
        <v>24</v>
      </c>
      <c r="L3" s="17">
        <v>24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13.36</v>
      </c>
      <c r="C7" s="13">
        <v>2.97</v>
      </c>
      <c r="D7" s="6">
        <f t="shared" ref="D7:D10" si="0">C7/$I$3</f>
        <v>1.0607142857142859</v>
      </c>
      <c r="F7" s="24" t="s">
        <v>23</v>
      </c>
      <c r="G7" s="18">
        <f>MAX(B7:B10)</f>
        <v>13.36</v>
      </c>
      <c r="H7" s="18">
        <f>MAX(C7:C10)</f>
        <v>2.97</v>
      </c>
      <c r="J7"/>
      <c r="K7"/>
    </row>
    <row r="8" spans="1:15">
      <c r="A8" s="23">
        <v>2</v>
      </c>
      <c r="B8" s="13">
        <v>13.35</v>
      </c>
      <c r="C8" s="13">
        <v>2.8</v>
      </c>
      <c r="D8" s="6">
        <f t="shared" si="0"/>
        <v>1</v>
      </c>
      <c r="F8" s="24" t="s">
        <v>24</v>
      </c>
      <c r="G8" s="18">
        <f>MIN(B7:B10)</f>
        <v>13.35</v>
      </c>
      <c r="H8" s="18">
        <f>MIN(C7:C10)</f>
        <v>2.74</v>
      </c>
      <c r="J8"/>
      <c r="K8"/>
    </row>
    <row r="9" spans="1:15">
      <c r="A9" s="23">
        <v>3</v>
      </c>
      <c r="B9" s="13">
        <v>13.36</v>
      </c>
      <c r="C9" s="13">
        <v>2.78</v>
      </c>
      <c r="D9" s="6">
        <f t="shared" si="0"/>
        <v>0.99285714285714288</v>
      </c>
      <c r="J9"/>
      <c r="K9"/>
    </row>
    <row r="10" spans="1:15">
      <c r="A10" s="23">
        <v>4</v>
      </c>
      <c r="B10" s="13">
        <v>13.35</v>
      </c>
      <c r="C10" s="13">
        <v>2.74</v>
      </c>
      <c r="D10" s="6">
        <f t="shared" si="0"/>
        <v>0.97857142857142876</v>
      </c>
      <c r="F10" s="24" t="s">
        <v>21</v>
      </c>
      <c r="G10" s="19">
        <v>26.71</v>
      </c>
      <c r="H10" s="18">
        <v>13.36</v>
      </c>
      <c r="J10"/>
      <c r="K10"/>
    </row>
    <row r="11" spans="1:15" ht="7.9" customHeight="1"/>
    <row r="12" spans="1:15" ht="132" customHeight="1">
      <c r="A12" s="13" t="s">
        <v>5</v>
      </c>
      <c r="B12" s="30"/>
      <c r="C12" s="31"/>
      <c r="D12" s="31"/>
      <c r="E12" s="31"/>
      <c r="F12" s="31"/>
      <c r="G12" s="32"/>
      <c r="H12" s="10"/>
      <c r="I12" s="11"/>
      <c r="J12" s="11"/>
      <c r="K12" s="11"/>
      <c r="L12" s="11"/>
    </row>
    <row r="13" spans="1:15" ht="130.5" customHeight="1">
      <c r="A13" s="13" t="s">
        <v>6</v>
      </c>
      <c r="B13" s="33"/>
      <c r="C13" s="33"/>
      <c r="D13" s="33"/>
      <c r="E13" s="33"/>
      <c r="F13" s="33"/>
      <c r="G13" s="33"/>
    </row>
  </sheetData>
  <mergeCells count="2">
    <mergeCell ref="B12:G12"/>
    <mergeCell ref="B13:G13"/>
  </mergeCells>
  <phoneticPr fontId="19" type="noConversion"/>
  <conditionalFormatting sqref="D7:D10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workbookViewId="0">
      <selection activeCell="I10" sqref="I10"/>
    </sheetView>
  </sheetViews>
  <sheetFormatPr defaultRowHeight="16.5"/>
  <cols>
    <col min="1" max="1" width="11.125" bestFit="1" customWidth="1"/>
    <col min="2" max="2" width="18.25" bestFit="1" customWidth="1"/>
    <col min="3" max="3" width="18.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44153</v>
      </c>
      <c r="B3" s="12" t="s">
        <v>26</v>
      </c>
      <c r="C3" s="12" t="s">
        <v>34</v>
      </c>
      <c r="D3" s="12" t="s">
        <v>25</v>
      </c>
      <c r="E3" s="7" t="s">
        <v>35</v>
      </c>
      <c r="F3" s="9">
        <v>200</v>
      </c>
      <c r="G3" s="16">
        <v>42633</v>
      </c>
      <c r="H3" s="16"/>
      <c r="I3" s="8"/>
      <c r="J3" s="9">
        <v>4</v>
      </c>
      <c r="K3" s="17">
        <v>24</v>
      </c>
      <c r="L3" s="17">
        <v>24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13.47</v>
      </c>
      <c r="C7" s="13">
        <v>2.71</v>
      </c>
      <c r="D7" s="6" t="e">
        <f t="shared" ref="D7:D10" si="0">C7/$I$3</f>
        <v>#DIV/0!</v>
      </c>
      <c r="F7" s="24" t="s">
        <v>23</v>
      </c>
      <c r="G7" s="18">
        <f>MAX(B7:B10)</f>
        <v>13.49</v>
      </c>
      <c r="H7" s="18">
        <f>MAX(C7:C10)</f>
        <v>2.71</v>
      </c>
      <c r="J7"/>
      <c r="K7"/>
    </row>
    <row r="8" spans="1:15">
      <c r="A8" s="23">
        <v>2</v>
      </c>
      <c r="B8" s="13">
        <v>13.49</v>
      </c>
      <c r="C8" s="13">
        <v>2.61</v>
      </c>
      <c r="D8" s="6" t="e">
        <f t="shared" si="0"/>
        <v>#DIV/0!</v>
      </c>
      <c r="F8" s="24" t="s">
        <v>24</v>
      </c>
      <c r="G8" s="18">
        <f>MIN(B7:B10)</f>
        <v>13.47</v>
      </c>
      <c r="H8" s="18">
        <f>MIN(C7:C10)</f>
        <v>2.61</v>
      </c>
      <c r="J8"/>
      <c r="K8"/>
    </row>
    <row r="9" spans="1:15">
      <c r="A9" s="23">
        <v>3</v>
      </c>
      <c r="B9" s="13">
        <v>13.47</v>
      </c>
      <c r="C9" s="13">
        <v>2.68</v>
      </c>
      <c r="D9" s="6" t="e">
        <f t="shared" si="0"/>
        <v>#DIV/0!</v>
      </c>
      <c r="J9"/>
      <c r="K9"/>
    </row>
    <row r="10" spans="1:15">
      <c r="A10" s="23">
        <v>4</v>
      </c>
      <c r="B10" s="13">
        <v>13.49</v>
      </c>
      <c r="C10" s="13">
        <v>2.62</v>
      </c>
      <c r="D10" s="6" t="e">
        <f t="shared" si="0"/>
        <v>#DIV/0!</v>
      </c>
      <c r="F10" s="24" t="s">
        <v>21</v>
      </c>
      <c r="G10" s="19">
        <v>26.96</v>
      </c>
      <c r="H10" s="18">
        <v>13.48</v>
      </c>
      <c r="J10"/>
      <c r="K10"/>
    </row>
    <row r="11" spans="1:15" ht="7.9" customHeight="1"/>
    <row r="12" spans="1:15" ht="132" customHeight="1">
      <c r="A12" s="13" t="s">
        <v>5</v>
      </c>
      <c r="B12" s="30"/>
      <c r="C12" s="31"/>
      <c r="D12" s="31"/>
      <c r="E12" s="31"/>
      <c r="F12" s="31"/>
      <c r="G12" s="32"/>
      <c r="H12" s="10"/>
      <c r="I12" s="11"/>
      <c r="J12" s="11"/>
      <c r="K12" s="11"/>
      <c r="L12" s="11"/>
    </row>
    <row r="13" spans="1:15" ht="130.5" customHeight="1">
      <c r="A13" s="13" t="s">
        <v>6</v>
      </c>
      <c r="B13" s="33"/>
      <c r="C13" s="33"/>
      <c r="D13" s="33"/>
      <c r="E13" s="33"/>
      <c r="F13" s="33"/>
      <c r="G13" s="33"/>
    </row>
  </sheetData>
  <mergeCells count="2">
    <mergeCell ref="B12:G12"/>
    <mergeCell ref="B13:G13"/>
  </mergeCells>
  <phoneticPr fontId="19" type="noConversion"/>
  <conditionalFormatting sqref="D7:D10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opLeftCell="B1" workbookViewId="0">
      <selection activeCell="G11" sqref="G11"/>
    </sheetView>
  </sheetViews>
  <sheetFormatPr defaultRowHeight="16.5"/>
  <cols>
    <col min="1" max="1" width="11.125" bestFit="1" customWidth="1"/>
    <col min="2" max="2" width="18.25" bestFit="1" customWidth="1"/>
    <col min="3" max="3" width="15.8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44153</v>
      </c>
      <c r="B3" s="12" t="s">
        <v>26</v>
      </c>
      <c r="C3" s="12" t="s">
        <v>36</v>
      </c>
      <c r="D3" s="12" t="s">
        <v>25</v>
      </c>
      <c r="E3" s="7" t="s">
        <v>31</v>
      </c>
      <c r="F3" s="9">
        <v>100</v>
      </c>
      <c r="G3" s="16">
        <v>42661</v>
      </c>
      <c r="H3" s="16"/>
      <c r="I3" s="8">
        <v>4.0999999999999996</v>
      </c>
      <c r="J3" s="9">
        <v>9</v>
      </c>
      <c r="K3" s="17">
        <v>24</v>
      </c>
      <c r="L3" s="17">
        <v>25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13.28</v>
      </c>
      <c r="C7" s="13">
        <v>5.38</v>
      </c>
      <c r="D7" s="6">
        <f t="shared" ref="D7:D15" si="0">C7/$I$3</f>
        <v>1.3121951219512196</v>
      </c>
      <c r="F7" s="24" t="s">
        <v>23</v>
      </c>
      <c r="G7" s="18">
        <f>MAX(B7:B15)</f>
        <v>13.36</v>
      </c>
      <c r="H7" s="18">
        <f>MAX(C7:C15)</f>
        <v>6.35</v>
      </c>
      <c r="J7"/>
      <c r="K7"/>
    </row>
    <row r="8" spans="1:15">
      <c r="A8" s="23">
        <v>2</v>
      </c>
      <c r="B8" s="13">
        <v>13.27</v>
      </c>
      <c r="C8" s="13">
        <v>5.65</v>
      </c>
      <c r="D8" s="6">
        <f t="shared" si="0"/>
        <v>1.378048780487805</v>
      </c>
      <c r="F8" s="24" t="s">
        <v>24</v>
      </c>
      <c r="G8" s="18">
        <f>MIN(B7:B15)</f>
        <v>13.27</v>
      </c>
      <c r="H8" s="18">
        <f>MIN(C7:C15)</f>
        <v>4.95</v>
      </c>
      <c r="J8"/>
      <c r="K8"/>
    </row>
    <row r="9" spans="1:15">
      <c r="A9" s="23">
        <v>3</v>
      </c>
      <c r="B9" s="13">
        <v>13.27</v>
      </c>
      <c r="C9" s="13">
        <v>5.25</v>
      </c>
      <c r="D9" s="6">
        <f t="shared" si="0"/>
        <v>1.2804878048780488</v>
      </c>
      <c r="J9"/>
      <c r="K9"/>
    </row>
    <row r="10" spans="1:15">
      <c r="A10" s="23">
        <v>4</v>
      </c>
      <c r="B10" s="13">
        <v>13.28</v>
      </c>
      <c r="C10" s="13">
        <v>5.41</v>
      </c>
      <c r="D10" s="6">
        <f t="shared" si="0"/>
        <v>1.3195121951219513</v>
      </c>
      <c r="J10"/>
      <c r="K10"/>
    </row>
    <row r="11" spans="1:15">
      <c r="A11" s="23">
        <v>5</v>
      </c>
      <c r="B11" s="13">
        <v>13.29</v>
      </c>
      <c r="C11" s="13">
        <v>6.35</v>
      </c>
      <c r="D11" s="6">
        <f t="shared" si="0"/>
        <v>1.5487804878048781</v>
      </c>
      <c r="F11" s="24" t="s">
        <v>21</v>
      </c>
      <c r="G11" s="19">
        <f>SUM(B7:B15)</f>
        <v>119.63999999999999</v>
      </c>
      <c r="H11" s="18">
        <f>G11/$J$3</f>
        <v>13.293333333333331</v>
      </c>
      <c r="J11"/>
      <c r="K11"/>
    </row>
    <row r="12" spans="1:15">
      <c r="A12" s="23">
        <v>6</v>
      </c>
      <c r="B12" s="13">
        <v>13.36</v>
      </c>
      <c r="C12" s="13">
        <v>4.95</v>
      </c>
      <c r="D12" s="6">
        <f t="shared" si="0"/>
        <v>1.2073170731707319</v>
      </c>
      <c r="J12"/>
      <c r="K12"/>
    </row>
    <row r="13" spans="1:15">
      <c r="A13" s="23">
        <v>7</v>
      </c>
      <c r="B13" s="13">
        <v>13.28</v>
      </c>
      <c r="C13" s="13">
        <v>5.41</v>
      </c>
      <c r="D13" s="6">
        <f t="shared" si="0"/>
        <v>1.3195121951219513</v>
      </c>
      <c r="J13"/>
      <c r="K13"/>
    </row>
    <row r="14" spans="1:15">
      <c r="A14" s="23">
        <v>8</v>
      </c>
      <c r="B14" s="13">
        <v>13.3</v>
      </c>
      <c r="C14" s="13">
        <v>5.36</v>
      </c>
      <c r="D14" s="6">
        <f t="shared" si="0"/>
        <v>1.307317073170732</v>
      </c>
      <c r="J14"/>
      <c r="K14"/>
    </row>
    <row r="15" spans="1:15">
      <c r="A15" s="23">
        <v>9</v>
      </c>
      <c r="B15" s="13">
        <v>13.31</v>
      </c>
      <c r="C15" s="13">
        <v>5.25</v>
      </c>
      <c r="D15" s="6">
        <f t="shared" si="0"/>
        <v>1.2804878048780488</v>
      </c>
      <c r="J15"/>
      <c r="K15"/>
    </row>
    <row r="16" spans="1:15" ht="7.9" customHeight="1"/>
    <row r="17" spans="1:12" ht="132" customHeight="1">
      <c r="A17" s="13" t="s">
        <v>5</v>
      </c>
      <c r="B17" s="30"/>
      <c r="C17" s="31"/>
      <c r="D17" s="31"/>
      <c r="E17" s="31"/>
      <c r="F17" s="31"/>
      <c r="G17" s="32"/>
      <c r="H17" s="10"/>
      <c r="I17" s="11"/>
      <c r="J17" s="11"/>
      <c r="K17" s="11"/>
      <c r="L17" s="11"/>
    </row>
    <row r="18" spans="1:12" ht="130.5" customHeight="1">
      <c r="A18" s="13" t="s">
        <v>6</v>
      </c>
      <c r="B18" s="33"/>
      <c r="C18" s="33"/>
      <c r="D18" s="33"/>
      <c r="E18" s="33"/>
      <c r="F18" s="33"/>
      <c r="G18" s="33"/>
    </row>
  </sheetData>
  <mergeCells count="2">
    <mergeCell ref="B17:G17"/>
    <mergeCell ref="B18:G18"/>
  </mergeCells>
  <phoneticPr fontId="19" type="noConversion"/>
  <conditionalFormatting sqref="D7:D15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workbookViewId="0">
      <selection activeCell="J18" sqref="J18"/>
    </sheetView>
  </sheetViews>
  <sheetFormatPr defaultRowHeight="16.5"/>
  <cols>
    <col min="1" max="1" width="11.125" bestFit="1" customWidth="1"/>
    <col min="2" max="2" width="18.25" bestFit="1" customWidth="1"/>
    <col min="3" max="3" width="15.8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44153</v>
      </c>
      <c r="B3" s="12" t="s">
        <v>26</v>
      </c>
      <c r="C3" s="12" t="s">
        <v>37</v>
      </c>
      <c r="D3" s="12" t="s">
        <v>25</v>
      </c>
      <c r="E3" s="7" t="s">
        <v>38</v>
      </c>
      <c r="F3" s="9">
        <v>150</v>
      </c>
      <c r="G3" s="16">
        <v>43105</v>
      </c>
      <c r="H3" s="16"/>
      <c r="I3" s="8">
        <v>3.4</v>
      </c>
      <c r="J3" s="9">
        <v>9</v>
      </c>
      <c r="K3" s="17">
        <v>24</v>
      </c>
      <c r="L3" s="17" t="s">
        <v>39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13.22</v>
      </c>
      <c r="C7" s="13">
        <v>3.26</v>
      </c>
      <c r="D7" s="6">
        <f t="shared" ref="D7:D15" si="0">C7/$I$3</f>
        <v>0.95882352941176463</v>
      </c>
      <c r="F7" s="24" t="s">
        <v>23</v>
      </c>
      <c r="G7" s="18">
        <f>MAX(B7:B15)</f>
        <v>13.26</v>
      </c>
      <c r="H7" s="18">
        <f>MAX(C7:C15)</f>
        <v>3.3</v>
      </c>
      <c r="J7"/>
      <c r="K7"/>
    </row>
    <row r="8" spans="1:15">
      <c r="A8" s="23">
        <v>2</v>
      </c>
      <c r="B8" s="13">
        <v>13.23</v>
      </c>
      <c r="C8" s="13">
        <v>3.24</v>
      </c>
      <c r="D8" s="6">
        <f t="shared" si="0"/>
        <v>0.95294117647058829</v>
      </c>
      <c r="F8" s="24" t="s">
        <v>24</v>
      </c>
      <c r="G8" s="18">
        <f>MIN(B7:B15)</f>
        <v>13.22</v>
      </c>
      <c r="H8" s="18">
        <f>MIN(C7:C15)</f>
        <v>3.19</v>
      </c>
      <c r="J8"/>
      <c r="K8"/>
    </row>
    <row r="9" spans="1:15">
      <c r="A9" s="23">
        <v>3</v>
      </c>
      <c r="B9" s="13">
        <v>13.24</v>
      </c>
      <c r="C9" s="13">
        <v>3.3</v>
      </c>
      <c r="D9" s="6">
        <f t="shared" si="0"/>
        <v>0.97058823529411764</v>
      </c>
      <c r="J9"/>
      <c r="K9"/>
    </row>
    <row r="10" spans="1:15">
      <c r="A10" s="23">
        <v>4</v>
      </c>
      <c r="B10" s="13">
        <v>13.24</v>
      </c>
      <c r="C10" s="13">
        <v>3.27</v>
      </c>
      <c r="D10" s="6">
        <f t="shared" si="0"/>
        <v>0.96176470588235297</v>
      </c>
      <c r="J10"/>
      <c r="K10"/>
    </row>
    <row r="11" spans="1:15">
      <c r="A11" s="23">
        <v>5</v>
      </c>
      <c r="B11" s="13">
        <v>13.25</v>
      </c>
      <c r="C11" s="13">
        <v>3.19</v>
      </c>
      <c r="D11" s="6">
        <f t="shared" si="0"/>
        <v>0.93823529411764706</v>
      </c>
      <c r="F11" s="24" t="s">
        <v>21</v>
      </c>
      <c r="G11" s="19">
        <f>SUM(B7:B15)</f>
        <v>119.19000000000001</v>
      </c>
      <c r="H11" s="18">
        <f>G11/$J$3</f>
        <v>13.243333333333334</v>
      </c>
      <c r="J11"/>
      <c r="K11"/>
    </row>
    <row r="12" spans="1:15">
      <c r="A12" s="23">
        <v>6</v>
      </c>
      <c r="B12" s="13">
        <v>13.24</v>
      </c>
      <c r="C12" s="13">
        <v>3.27</v>
      </c>
      <c r="D12" s="6">
        <f t="shared" si="0"/>
        <v>0.96176470588235297</v>
      </c>
      <c r="J12"/>
      <c r="K12"/>
    </row>
    <row r="13" spans="1:15">
      <c r="A13" s="23">
        <v>7</v>
      </c>
      <c r="B13" s="13">
        <v>13.26</v>
      </c>
      <c r="C13" s="13">
        <v>3.26</v>
      </c>
      <c r="D13" s="6">
        <f t="shared" si="0"/>
        <v>0.95882352941176463</v>
      </c>
      <c r="J13"/>
      <c r="K13"/>
    </row>
    <row r="14" spans="1:15">
      <c r="A14" s="23">
        <v>8</v>
      </c>
      <c r="B14" s="13">
        <v>13.26</v>
      </c>
      <c r="C14" s="13">
        <v>3.24</v>
      </c>
      <c r="D14" s="6">
        <f t="shared" si="0"/>
        <v>0.95294117647058829</v>
      </c>
      <c r="J14"/>
      <c r="K14"/>
    </row>
    <row r="15" spans="1:15">
      <c r="A15" s="23">
        <v>9</v>
      </c>
      <c r="B15" s="13">
        <v>13.25</v>
      </c>
      <c r="C15" s="13">
        <v>3.24</v>
      </c>
      <c r="D15" s="6">
        <f t="shared" si="0"/>
        <v>0.95294117647058829</v>
      </c>
      <c r="J15"/>
      <c r="K15"/>
    </row>
    <row r="16" spans="1:15" ht="7.9" customHeight="1"/>
    <row r="17" spans="1:12" ht="132" customHeight="1">
      <c r="A17" s="13" t="s">
        <v>5</v>
      </c>
      <c r="B17" s="30"/>
      <c r="C17" s="31"/>
      <c r="D17" s="31"/>
      <c r="E17" s="31"/>
      <c r="F17" s="31"/>
      <c r="G17" s="32"/>
      <c r="H17" s="10"/>
      <c r="I17" s="11"/>
      <c r="J17" s="11"/>
      <c r="K17" s="11"/>
      <c r="L17" s="11"/>
    </row>
    <row r="18" spans="1:12" ht="130.5" customHeight="1">
      <c r="A18" s="13" t="s">
        <v>6</v>
      </c>
      <c r="B18" s="33"/>
      <c r="C18" s="33"/>
      <c r="D18" s="33"/>
      <c r="E18" s="33"/>
      <c r="F18" s="33"/>
      <c r="G18" s="33"/>
    </row>
  </sheetData>
  <mergeCells count="2">
    <mergeCell ref="B17:G17"/>
    <mergeCell ref="B18:G18"/>
  </mergeCells>
  <phoneticPr fontId="19" type="noConversion"/>
  <conditionalFormatting sqref="D7:D15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C1" workbookViewId="0">
      <selection activeCell="H3" sqref="H3"/>
    </sheetView>
  </sheetViews>
  <sheetFormatPr defaultRowHeight="16.5"/>
  <cols>
    <col min="1" max="1" width="11.125" bestFit="1" customWidth="1"/>
    <col min="2" max="2" width="18.25" bestFit="1" customWidth="1"/>
    <col min="3" max="3" width="19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44153</v>
      </c>
      <c r="B3" s="12" t="s">
        <v>26</v>
      </c>
      <c r="C3" s="12" t="s">
        <v>40</v>
      </c>
      <c r="D3" s="12" t="s">
        <v>25</v>
      </c>
      <c r="E3" s="7" t="s">
        <v>41</v>
      </c>
      <c r="F3" s="9">
        <v>40</v>
      </c>
      <c r="G3" s="16">
        <v>41135</v>
      </c>
      <c r="H3" s="16"/>
      <c r="I3" s="8"/>
      <c r="J3" s="9">
        <v>40</v>
      </c>
      <c r="K3" s="17">
        <v>19</v>
      </c>
      <c r="L3" s="17" t="s">
        <v>42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13.2</v>
      </c>
      <c r="C7" s="13">
        <v>7.72</v>
      </c>
      <c r="D7" s="6" t="e">
        <f t="shared" ref="D7:D46" si="0">C7/$I$3</f>
        <v>#DIV/0!</v>
      </c>
      <c r="F7" s="24" t="s">
        <v>23</v>
      </c>
      <c r="G7" s="18">
        <f>MAX(B7:B46)</f>
        <v>13.4</v>
      </c>
      <c r="H7" s="18">
        <f>MAX(C7:C46)</f>
        <v>13.12</v>
      </c>
      <c r="J7"/>
      <c r="K7"/>
    </row>
    <row r="8" spans="1:15">
      <c r="A8" s="23">
        <v>2</v>
      </c>
      <c r="B8" s="13">
        <v>13.37</v>
      </c>
      <c r="C8" s="13">
        <v>7.1</v>
      </c>
      <c r="D8" s="6" t="e">
        <f t="shared" si="0"/>
        <v>#DIV/0!</v>
      </c>
      <c r="F8" s="24" t="s">
        <v>24</v>
      </c>
      <c r="G8" s="18">
        <f>MIN(B7:B46)</f>
        <v>13.11</v>
      </c>
      <c r="H8" s="18">
        <f>MIN(C7:C46)</f>
        <v>6.8</v>
      </c>
      <c r="J8"/>
      <c r="K8"/>
    </row>
    <row r="9" spans="1:15">
      <c r="A9" s="23">
        <v>3</v>
      </c>
      <c r="B9" s="13">
        <v>13.16</v>
      </c>
      <c r="C9" s="13">
        <v>7.96</v>
      </c>
      <c r="D9" s="6" t="e">
        <f t="shared" si="0"/>
        <v>#DIV/0!</v>
      </c>
      <c r="J9"/>
      <c r="K9"/>
    </row>
    <row r="10" spans="1:15">
      <c r="A10" s="23">
        <v>4</v>
      </c>
      <c r="B10" s="13">
        <v>13.27</v>
      </c>
      <c r="C10" s="13">
        <v>7.04</v>
      </c>
      <c r="D10" s="6" t="e">
        <f t="shared" si="0"/>
        <v>#DIV/0!</v>
      </c>
      <c r="J10"/>
      <c r="K10"/>
    </row>
    <row r="11" spans="1:15">
      <c r="A11" s="23">
        <v>5</v>
      </c>
      <c r="B11" s="13">
        <v>13.17</v>
      </c>
      <c r="C11" s="13">
        <v>7.61</v>
      </c>
      <c r="D11" s="6" t="e">
        <f t="shared" si="0"/>
        <v>#DIV/0!</v>
      </c>
      <c r="F11" s="24" t="s">
        <v>21</v>
      </c>
      <c r="G11" s="19">
        <f>SUM(B7:B46)</f>
        <v>529.49999999999989</v>
      </c>
      <c r="H11" s="18">
        <f>G11/$J$3</f>
        <v>13.237499999999997</v>
      </c>
      <c r="J11"/>
      <c r="K11"/>
    </row>
    <row r="12" spans="1:15">
      <c r="A12" s="23">
        <v>6</v>
      </c>
      <c r="B12" s="13">
        <v>13.19</v>
      </c>
      <c r="C12" s="13">
        <v>8.06</v>
      </c>
      <c r="D12" s="6" t="e">
        <f t="shared" si="0"/>
        <v>#DIV/0!</v>
      </c>
      <c r="J12"/>
      <c r="K12"/>
    </row>
    <row r="13" spans="1:15">
      <c r="A13" s="23">
        <v>7</v>
      </c>
      <c r="B13" s="13">
        <v>13.25</v>
      </c>
      <c r="C13" s="13">
        <v>7.35</v>
      </c>
      <c r="D13" s="6" t="e">
        <f t="shared" si="0"/>
        <v>#DIV/0!</v>
      </c>
      <c r="J13"/>
      <c r="K13"/>
    </row>
    <row r="14" spans="1:15">
      <c r="A14" s="23">
        <v>8</v>
      </c>
      <c r="B14" s="13">
        <v>13.32</v>
      </c>
      <c r="C14" s="13">
        <v>7.48</v>
      </c>
      <c r="D14" s="6" t="e">
        <f t="shared" si="0"/>
        <v>#DIV/0!</v>
      </c>
      <c r="J14"/>
      <c r="K14"/>
    </row>
    <row r="15" spans="1:15">
      <c r="A15" s="23">
        <v>9</v>
      </c>
      <c r="B15" s="13">
        <v>13.19</v>
      </c>
      <c r="C15" s="13">
        <v>7.77</v>
      </c>
      <c r="D15" s="6" t="e">
        <f t="shared" si="0"/>
        <v>#DIV/0!</v>
      </c>
      <c r="J15"/>
      <c r="K15"/>
    </row>
    <row r="16" spans="1:15">
      <c r="A16" s="23">
        <v>10</v>
      </c>
      <c r="B16" s="13">
        <v>13.33</v>
      </c>
      <c r="C16" s="13">
        <v>7.39</v>
      </c>
      <c r="D16" s="6" t="e">
        <f t="shared" si="0"/>
        <v>#DIV/0!</v>
      </c>
      <c r="J16"/>
      <c r="K16"/>
    </row>
    <row r="17" spans="1:11">
      <c r="A17" s="23">
        <v>11</v>
      </c>
      <c r="B17" s="13">
        <v>13.22</v>
      </c>
      <c r="C17" s="13">
        <v>7.64</v>
      </c>
      <c r="D17" s="6" t="e">
        <f t="shared" si="0"/>
        <v>#DIV/0!</v>
      </c>
      <c r="J17"/>
      <c r="K17"/>
    </row>
    <row r="18" spans="1:11">
      <c r="A18" s="23">
        <v>12</v>
      </c>
      <c r="B18" s="13">
        <v>13.2</v>
      </c>
      <c r="C18" s="13">
        <v>7.57</v>
      </c>
      <c r="D18" s="6" t="e">
        <f t="shared" si="0"/>
        <v>#DIV/0!</v>
      </c>
      <c r="J18"/>
      <c r="K18"/>
    </row>
    <row r="19" spans="1:11">
      <c r="A19" s="23">
        <v>13</v>
      </c>
      <c r="B19" s="13">
        <v>13.23</v>
      </c>
      <c r="C19" s="13">
        <v>7.53</v>
      </c>
      <c r="D19" s="6" t="e">
        <f t="shared" si="0"/>
        <v>#DIV/0!</v>
      </c>
      <c r="J19"/>
      <c r="K19"/>
    </row>
    <row r="20" spans="1:11">
      <c r="A20" s="23">
        <v>14</v>
      </c>
      <c r="B20" s="13">
        <v>13.17</v>
      </c>
      <c r="C20" s="13">
        <v>7.43</v>
      </c>
      <c r="D20" s="6" t="e">
        <f t="shared" si="0"/>
        <v>#DIV/0!</v>
      </c>
      <c r="J20"/>
      <c r="K20"/>
    </row>
    <row r="21" spans="1:11">
      <c r="A21" s="23">
        <v>15</v>
      </c>
      <c r="B21" s="13">
        <v>13.11</v>
      </c>
      <c r="C21" s="13">
        <v>8.1</v>
      </c>
      <c r="D21" s="6" t="e">
        <f t="shared" si="0"/>
        <v>#DIV/0!</v>
      </c>
      <c r="J21"/>
      <c r="K21"/>
    </row>
    <row r="22" spans="1:11">
      <c r="A22" s="23">
        <v>16</v>
      </c>
      <c r="B22" s="13">
        <v>13.38</v>
      </c>
      <c r="C22" s="13">
        <v>6.97</v>
      </c>
      <c r="D22" s="6" t="e">
        <f t="shared" si="0"/>
        <v>#DIV/0!</v>
      </c>
      <c r="J22"/>
      <c r="K22"/>
    </row>
    <row r="23" spans="1:11">
      <c r="A23" s="23">
        <v>17</v>
      </c>
      <c r="B23" s="13">
        <v>13.18</v>
      </c>
      <c r="C23" s="13">
        <v>7.59</v>
      </c>
      <c r="D23" s="6" t="e">
        <f t="shared" si="0"/>
        <v>#DIV/0!</v>
      </c>
      <c r="J23"/>
      <c r="K23"/>
    </row>
    <row r="24" spans="1:11">
      <c r="A24" s="23">
        <v>18</v>
      </c>
      <c r="B24" s="13">
        <v>13.19</v>
      </c>
      <c r="C24" s="13">
        <v>7.4</v>
      </c>
      <c r="D24" s="6" t="e">
        <f t="shared" si="0"/>
        <v>#DIV/0!</v>
      </c>
      <c r="J24"/>
      <c r="K24"/>
    </row>
    <row r="25" spans="1:11">
      <c r="A25" s="23">
        <v>19</v>
      </c>
      <c r="B25" s="13">
        <v>13.22</v>
      </c>
      <c r="C25" s="13">
        <v>7.13</v>
      </c>
      <c r="D25" s="6" t="e">
        <f t="shared" si="0"/>
        <v>#DIV/0!</v>
      </c>
      <c r="J25"/>
      <c r="K25"/>
    </row>
    <row r="26" spans="1:11">
      <c r="A26" s="23">
        <v>20</v>
      </c>
      <c r="B26" s="13">
        <v>13.2</v>
      </c>
      <c r="C26" s="13">
        <v>7.26</v>
      </c>
      <c r="D26" s="6" t="e">
        <f t="shared" si="0"/>
        <v>#DIV/0!</v>
      </c>
      <c r="J26"/>
      <c r="K26"/>
    </row>
    <row r="27" spans="1:11">
      <c r="A27" s="23">
        <v>21</v>
      </c>
      <c r="B27" s="13">
        <v>13.3</v>
      </c>
      <c r="C27" s="13">
        <v>7.39</v>
      </c>
      <c r="D27" s="6" t="e">
        <f t="shared" si="0"/>
        <v>#DIV/0!</v>
      </c>
      <c r="J27"/>
      <c r="K27"/>
    </row>
    <row r="28" spans="1:11">
      <c r="A28" s="23">
        <v>22</v>
      </c>
      <c r="B28" s="13">
        <v>13.21</v>
      </c>
      <c r="C28" s="13">
        <v>7.5</v>
      </c>
      <c r="D28" s="6" t="e">
        <f t="shared" si="0"/>
        <v>#DIV/0!</v>
      </c>
      <c r="J28"/>
      <c r="K28"/>
    </row>
    <row r="29" spans="1:11">
      <c r="A29" s="23">
        <v>23</v>
      </c>
      <c r="B29" s="13">
        <v>13.27</v>
      </c>
      <c r="C29" s="13">
        <v>13.12</v>
      </c>
      <c r="D29" s="6" t="e">
        <f t="shared" si="0"/>
        <v>#DIV/0!</v>
      </c>
      <c r="J29"/>
      <c r="K29"/>
    </row>
    <row r="30" spans="1:11">
      <c r="A30" s="23">
        <v>24</v>
      </c>
      <c r="B30" s="13">
        <v>13.2</v>
      </c>
      <c r="C30" s="13">
        <v>7.62</v>
      </c>
      <c r="D30" s="6" t="e">
        <f t="shared" si="0"/>
        <v>#DIV/0!</v>
      </c>
      <c r="J30"/>
      <c r="K30"/>
    </row>
    <row r="31" spans="1:11">
      <c r="A31" s="23">
        <v>25</v>
      </c>
      <c r="B31" s="13">
        <v>13.2</v>
      </c>
      <c r="C31" s="13">
        <v>8.08</v>
      </c>
      <c r="D31" s="6" t="e">
        <f t="shared" si="0"/>
        <v>#DIV/0!</v>
      </c>
      <c r="J31"/>
      <c r="K31"/>
    </row>
    <row r="32" spans="1:11">
      <c r="A32" s="23">
        <v>26</v>
      </c>
      <c r="B32" s="13">
        <v>13.24</v>
      </c>
      <c r="C32" s="13">
        <v>7.32</v>
      </c>
      <c r="D32" s="6" t="e">
        <f t="shared" si="0"/>
        <v>#DIV/0!</v>
      </c>
      <c r="J32"/>
      <c r="K32"/>
    </row>
    <row r="33" spans="1:12">
      <c r="A33" s="23">
        <v>27</v>
      </c>
      <c r="B33" s="13">
        <v>13.25</v>
      </c>
      <c r="C33" s="13">
        <v>7.44</v>
      </c>
      <c r="D33" s="6" t="e">
        <f t="shared" si="0"/>
        <v>#DIV/0!</v>
      </c>
      <c r="J33"/>
      <c r="K33"/>
    </row>
    <row r="34" spans="1:12">
      <c r="A34" s="23">
        <v>28</v>
      </c>
      <c r="B34" s="13">
        <v>13.19</v>
      </c>
      <c r="C34" s="13">
        <v>7.72</v>
      </c>
      <c r="D34" s="6" t="e">
        <f t="shared" si="0"/>
        <v>#DIV/0!</v>
      </c>
      <c r="J34"/>
      <c r="K34"/>
    </row>
    <row r="35" spans="1:12">
      <c r="A35" s="23">
        <v>29</v>
      </c>
      <c r="B35" s="13">
        <v>13.17</v>
      </c>
      <c r="C35" s="13">
        <v>7.03</v>
      </c>
      <c r="D35" s="6" t="e">
        <f t="shared" si="0"/>
        <v>#DIV/0!</v>
      </c>
      <c r="J35"/>
      <c r="K35"/>
    </row>
    <row r="36" spans="1:12">
      <c r="A36" s="23">
        <v>30</v>
      </c>
      <c r="B36" s="13">
        <v>13.21</v>
      </c>
      <c r="C36" s="13">
        <v>7.37</v>
      </c>
      <c r="D36" s="6" t="e">
        <f t="shared" si="0"/>
        <v>#DIV/0!</v>
      </c>
      <c r="J36"/>
      <c r="K36"/>
    </row>
    <row r="37" spans="1:12">
      <c r="A37" s="23">
        <v>31</v>
      </c>
      <c r="B37" s="13">
        <v>13.15</v>
      </c>
      <c r="C37" s="13">
        <v>7.56</v>
      </c>
      <c r="D37" s="6" t="e">
        <f t="shared" si="0"/>
        <v>#DIV/0!</v>
      </c>
      <c r="J37"/>
      <c r="K37"/>
    </row>
    <row r="38" spans="1:12">
      <c r="A38" s="23">
        <v>32</v>
      </c>
      <c r="B38" s="13">
        <v>13.13</v>
      </c>
      <c r="C38" s="13">
        <v>7.82</v>
      </c>
      <c r="D38" s="6" t="e">
        <f t="shared" si="0"/>
        <v>#DIV/0!</v>
      </c>
      <c r="J38"/>
      <c r="K38"/>
    </row>
    <row r="39" spans="1:12">
      <c r="A39" s="23">
        <v>33</v>
      </c>
      <c r="B39" s="13">
        <v>13.18</v>
      </c>
      <c r="C39" s="13">
        <v>7.51</v>
      </c>
      <c r="D39" s="6" t="e">
        <f t="shared" si="0"/>
        <v>#DIV/0!</v>
      </c>
      <c r="J39"/>
      <c r="K39"/>
    </row>
    <row r="40" spans="1:12">
      <c r="A40" s="23">
        <v>34</v>
      </c>
      <c r="B40" s="13">
        <v>13.4</v>
      </c>
      <c r="C40" s="13">
        <v>7.05</v>
      </c>
      <c r="D40" s="6" t="e">
        <f t="shared" si="0"/>
        <v>#DIV/0!</v>
      </c>
      <c r="J40"/>
      <c r="K40"/>
    </row>
    <row r="41" spans="1:12">
      <c r="A41" s="23">
        <v>35</v>
      </c>
      <c r="B41" s="13">
        <v>13.24</v>
      </c>
      <c r="C41" s="13">
        <v>7.25</v>
      </c>
      <c r="D41" s="6" t="e">
        <f t="shared" si="0"/>
        <v>#DIV/0!</v>
      </c>
      <c r="J41"/>
      <c r="K41"/>
    </row>
    <row r="42" spans="1:12">
      <c r="A42" s="23">
        <v>36</v>
      </c>
      <c r="B42" s="13">
        <v>13.39</v>
      </c>
      <c r="C42" s="13">
        <v>6.94</v>
      </c>
      <c r="D42" s="6" t="e">
        <f t="shared" si="0"/>
        <v>#DIV/0!</v>
      </c>
      <c r="J42"/>
      <c r="K42"/>
    </row>
    <row r="43" spans="1:12">
      <c r="A43" s="23">
        <v>37</v>
      </c>
      <c r="B43" s="13">
        <v>13.26</v>
      </c>
      <c r="C43" s="13">
        <v>7.08</v>
      </c>
      <c r="D43" s="6" t="e">
        <f t="shared" si="0"/>
        <v>#DIV/0!</v>
      </c>
      <c r="J43"/>
      <c r="K43"/>
    </row>
    <row r="44" spans="1:12">
      <c r="A44" s="23">
        <v>38</v>
      </c>
      <c r="B44" s="13">
        <v>13.17</v>
      </c>
      <c r="C44" s="13">
        <v>7.5</v>
      </c>
      <c r="D44" s="6" t="e">
        <f t="shared" si="0"/>
        <v>#DIV/0!</v>
      </c>
      <c r="J44"/>
      <c r="K44"/>
    </row>
    <row r="45" spans="1:12">
      <c r="A45" s="23">
        <v>39</v>
      </c>
      <c r="B45" s="13">
        <v>13.39</v>
      </c>
      <c r="C45" s="13">
        <v>6.8</v>
      </c>
      <c r="D45" s="6" t="e">
        <f t="shared" si="0"/>
        <v>#DIV/0!</v>
      </c>
      <c r="J45"/>
      <c r="K45"/>
    </row>
    <row r="46" spans="1:12">
      <c r="A46" s="23">
        <v>40</v>
      </c>
      <c r="B46" s="13">
        <v>13.4</v>
      </c>
      <c r="C46" s="13">
        <v>6.8</v>
      </c>
      <c r="D46" s="6" t="e">
        <f t="shared" si="0"/>
        <v>#DIV/0!</v>
      </c>
      <c r="J46"/>
      <c r="K46"/>
    </row>
    <row r="47" spans="1:12" ht="7.9" customHeight="1"/>
    <row r="48" spans="1:12" ht="132" customHeight="1">
      <c r="A48" s="13" t="s">
        <v>5</v>
      </c>
      <c r="B48" s="30"/>
      <c r="C48" s="31"/>
      <c r="D48" s="31"/>
      <c r="E48" s="31"/>
      <c r="F48" s="31"/>
      <c r="G48" s="32"/>
      <c r="H48" s="10"/>
      <c r="I48" s="11"/>
      <c r="J48" s="11"/>
      <c r="K48" s="11"/>
      <c r="L48" s="11"/>
    </row>
    <row r="49" spans="1:7" ht="130.5" customHeight="1">
      <c r="A49" s="13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D7:D4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opLeftCell="B1" workbookViewId="0">
      <selection activeCell="H12" sqref="H12"/>
    </sheetView>
  </sheetViews>
  <sheetFormatPr defaultRowHeight="16.5"/>
  <cols>
    <col min="1" max="1" width="11.125" bestFit="1" customWidth="1"/>
    <col min="2" max="2" width="18.25" bestFit="1" customWidth="1"/>
    <col min="3" max="3" width="15.8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44153</v>
      </c>
      <c r="B3" s="12" t="s">
        <v>26</v>
      </c>
      <c r="C3" s="12" t="s">
        <v>43</v>
      </c>
      <c r="D3" s="12" t="s">
        <v>25</v>
      </c>
      <c r="E3" s="7" t="s">
        <v>44</v>
      </c>
      <c r="F3" s="9">
        <v>35</v>
      </c>
      <c r="G3" s="16">
        <v>43122</v>
      </c>
      <c r="H3" s="16"/>
      <c r="I3" s="8">
        <v>10.3</v>
      </c>
      <c r="J3" s="9">
        <v>9</v>
      </c>
      <c r="K3" s="17">
        <v>21</v>
      </c>
      <c r="L3" s="17">
        <v>23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13.23</v>
      </c>
      <c r="C7" s="13">
        <v>9.17</v>
      </c>
      <c r="D7" s="6">
        <f t="shared" ref="D7:D15" si="0">C7/$I$3</f>
        <v>0.89029126213592225</v>
      </c>
      <c r="F7" s="24" t="s">
        <v>23</v>
      </c>
      <c r="G7" s="18">
        <f>MAX(B7:B15)</f>
        <v>13.24</v>
      </c>
      <c r="H7" s="18">
        <f>MAX(C7:C15)</f>
        <v>9.17</v>
      </c>
      <c r="J7"/>
      <c r="K7"/>
    </row>
    <row r="8" spans="1:15">
      <c r="A8" s="23">
        <v>2</v>
      </c>
      <c r="B8" s="13">
        <v>13.22</v>
      </c>
      <c r="C8" s="13">
        <v>8.92</v>
      </c>
      <c r="D8" s="6">
        <f t="shared" si="0"/>
        <v>0.86601941747572808</v>
      </c>
      <c r="F8" s="24" t="s">
        <v>24</v>
      </c>
      <c r="G8" s="18">
        <f>MIN(B7:B15)</f>
        <v>13.22</v>
      </c>
      <c r="H8" s="18">
        <f>MIN(C7:C15)</f>
        <v>8.91</v>
      </c>
      <c r="J8"/>
      <c r="K8"/>
    </row>
    <row r="9" spans="1:15">
      <c r="A9" s="23">
        <v>3</v>
      </c>
      <c r="B9" s="13">
        <v>13.22</v>
      </c>
      <c r="C9" s="13">
        <v>9.02</v>
      </c>
      <c r="D9" s="6">
        <f t="shared" si="0"/>
        <v>0.87572815533980575</v>
      </c>
      <c r="J9"/>
      <c r="K9"/>
    </row>
    <row r="10" spans="1:15">
      <c r="A10" s="23">
        <v>4</v>
      </c>
      <c r="B10" s="13">
        <v>13.23</v>
      </c>
      <c r="C10" s="13">
        <v>9.01</v>
      </c>
      <c r="D10" s="6">
        <f t="shared" si="0"/>
        <v>0.87475728155339794</v>
      </c>
      <c r="J10"/>
      <c r="K10"/>
    </row>
    <row r="11" spans="1:15">
      <c r="A11" s="23">
        <v>5</v>
      </c>
      <c r="B11" s="13">
        <v>13.22</v>
      </c>
      <c r="C11" s="13">
        <v>9.07</v>
      </c>
      <c r="D11" s="6">
        <f t="shared" si="0"/>
        <v>0.88058252427184458</v>
      </c>
      <c r="F11" s="24" t="s">
        <v>21</v>
      </c>
      <c r="G11" s="19">
        <v>119</v>
      </c>
      <c r="H11" s="18">
        <f>G11/$J$3</f>
        <v>13.222222222222221</v>
      </c>
      <c r="J11"/>
      <c r="K11"/>
    </row>
    <row r="12" spans="1:15">
      <c r="A12" s="23">
        <v>6</v>
      </c>
      <c r="B12" s="13">
        <v>13.23</v>
      </c>
      <c r="C12" s="13">
        <v>8.9700000000000006</v>
      </c>
      <c r="D12" s="6">
        <f t="shared" si="0"/>
        <v>0.87087378640776703</v>
      </c>
      <c r="J12"/>
      <c r="K12"/>
    </row>
    <row r="13" spans="1:15">
      <c r="A13" s="23">
        <v>7</v>
      </c>
      <c r="B13" s="13">
        <v>13.24</v>
      </c>
      <c r="C13" s="13">
        <v>8.99</v>
      </c>
      <c r="D13" s="6">
        <f t="shared" si="0"/>
        <v>0.87281553398058254</v>
      </c>
      <c r="J13"/>
      <c r="K13"/>
    </row>
    <row r="14" spans="1:15">
      <c r="A14" s="23">
        <v>8</v>
      </c>
      <c r="B14" s="13">
        <v>13.24</v>
      </c>
      <c r="C14" s="13">
        <v>8.91</v>
      </c>
      <c r="D14" s="6">
        <f t="shared" si="0"/>
        <v>0.86504854368932038</v>
      </c>
      <c r="J14"/>
      <c r="K14"/>
    </row>
    <row r="15" spans="1:15">
      <c r="A15" s="23">
        <v>9</v>
      </c>
      <c r="B15" s="13">
        <v>13.23</v>
      </c>
      <c r="C15" s="13">
        <v>9.02</v>
      </c>
      <c r="D15" s="6">
        <f t="shared" si="0"/>
        <v>0.87572815533980575</v>
      </c>
      <c r="J15"/>
      <c r="K15"/>
    </row>
    <row r="16" spans="1:15" ht="7.9" customHeight="1"/>
    <row r="17" spans="1:12" ht="132" customHeight="1">
      <c r="A17" s="13" t="s">
        <v>5</v>
      </c>
      <c r="B17" s="30"/>
      <c r="C17" s="31"/>
      <c r="D17" s="31"/>
      <c r="E17" s="31"/>
      <c r="F17" s="31"/>
      <c r="G17" s="32"/>
      <c r="H17" s="10"/>
      <c r="I17" s="11"/>
      <c r="J17" s="11"/>
      <c r="K17" s="11"/>
      <c r="L17" s="11"/>
    </row>
    <row r="18" spans="1:12" ht="130.5" customHeight="1">
      <c r="A18" s="13" t="s">
        <v>6</v>
      </c>
      <c r="B18" s="33"/>
      <c r="C18" s="33"/>
      <c r="D18" s="33"/>
      <c r="E18" s="33"/>
      <c r="F18" s="33"/>
      <c r="G18" s="33"/>
    </row>
  </sheetData>
  <mergeCells count="2">
    <mergeCell ref="B17:G17"/>
    <mergeCell ref="B18:G18"/>
  </mergeCells>
  <phoneticPr fontId="19" type="noConversion"/>
  <conditionalFormatting sqref="D7:D15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opLeftCell="B1" workbookViewId="0">
      <selection activeCell="H11" sqref="H11"/>
    </sheetView>
  </sheetViews>
  <sheetFormatPr defaultRowHeight="16.5"/>
  <cols>
    <col min="1" max="1" width="11.125" bestFit="1" customWidth="1"/>
    <col min="2" max="2" width="18.25" bestFit="1" customWidth="1"/>
    <col min="3" max="3" width="15.8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44153</v>
      </c>
      <c r="B3" s="12" t="s">
        <v>26</v>
      </c>
      <c r="C3" s="12" t="s">
        <v>45</v>
      </c>
      <c r="D3" s="12" t="s">
        <v>25</v>
      </c>
      <c r="E3" s="7" t="s">
        <v>44</v>
      </c>
      <c r="F3" s="9">
        <v>35</v>
      </c>
      <c r="G3" s="16">
        <v>42654</v>
      </c>
      <c r="H3" s="16"/>
      <c r="I3" s="8">
        <v>10.3</v>
      </c>
      <c r="J3" s="9">
        <v>9</v>
      </c>
      <c r="K3" s="17">
        <v>20</v>
      </c>
      <c r="L3" s="17" t="s">
        <v>46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13.34</v>
      </c>
      <c r="C7" s="13">
        <v>9.75</v>
      </c>
      <c r="D7" s="6">
        <f t="shared" ref="D7:D15" si="0">C7/$I$3</f>
        <v>0.94660194174757273</v>
      </c>
      <c r="F7" s="24" t="s">
        <v>23</v>
      </c>
      <c r="G7" s="18">
        <f>MAX(B7:B15)</f>
        <v>13.37</v>
      </c>
      <c r="H7" s="18">
        <f>MAX(C7:C15)</f>
        <v>10.88</v>
      </c>
      <c r="J7"/>
      <c r="K7"/>
    </row>
    <row r="8" spans="1:15">
      <c r="A8" s="23">
        <v>2</v>
      </c>
      <c r="B8" s="13">
        <v>13.35</v>
      </c>
      <c r="C8" s="13">
        <v>10.88</v>
      </c>
      <c r="D8" s="6">
        <f t="shared" si="0"/>
        <v>1.0563106796116506</v>
      </c>
      <c r="F8" s="24" t="s">
        <v>24</v>
      </c>
      <c r="G8" s="18">
        <f>MIN(B7:B15)</f>
        <v>13.34</v>
      </c>
      <c r="H8" s="18">
        <f>MIN(C7:C15)</f>
        <v>9.65</v>
      </c>
      <c r="J8"/>
      <c r="K8"/>
    </row>
    <row r="9" spans="1:15">
      <c r="A9" s="23">
        <v>3</v>
      </c>
      <c r="B9" s="13">
        <v>13.34</v>
      </c>
      <c r="C9" s="13">
        <v>9.77</v>
      </c>
      <c r="D9" s="6">
        <f t="shared" si="0"/>
        <v>0.94854368932038824</v>
      </c>
      <c r="J9"/>
      <c r="K9"/>
    </row>
    <row r="10" spans="1:15">
      <c r="A10" s="23">
        <v>4</v>
      </c>
      <c r="B10" s="13">
        <v>13.35</v>
      </c>
      <c r="C10" s="13">
        <v>10.25</v>
      </c>
      <c r="D10" s="6">
        <f t="shared" si="0"/>
        <v>0.99514563106796106</v>
      </c>
      <c r="J10"/>
      <c r="K10"/>
    </row>
    <row r="11" spans="1:15">
      <c r="A11" s="23">
        <v>5</v>
      </c>
      <c r="B11" s="13">
        <v>13.34</v>
      </c>
      <c r="C11" s="13">
        <v>9.69</v>
      </c>
      <c r="D11" s="6">
        <f t="shared" si="0"/>
        <v>0.94077669902912608</v>
      </c>
      <c r="F11" s="24" t="s">
        <v>21</v>
      </c>
      <c r="G11" s="19">
        <v>120.2</v>
      </c>
      <c r="H11" s="18">
        <f>G11/$J$3</f>
        <v>13.355555555555556</v>
      </c>
      <c r="J11"/>
      <c r="K11"/>
    </row>
    <row r="12" spans="1:15">
      <c r="A12" s="23">
        <v>6</v>
      </c>
      <c r="B12" s="13">
        <v>13.36</v>
      </c>
      <c r="C12" s="13">
        <v>9.7100000000000009</v>
      </c>
      <c r="D12" s="6">
        <f t="shared" si="0"/>
        <v>0.94271844660194182</v>
      </c>
      <c r="J12"/>
      <c r="K12"/>
    </row>
    <row r="13" spans="1:15">
      <c r="A13" s="23">
        <v>7</v>
      </c>
      <c r="B13" s="13">
        <v>13.37</v>
      </c>
      <c r="C13" s="13">
        <v>9.67</v>
      </c>
      <c r="D13" s="6">
        <f t="shared" si="0"/>
        <v>0.93883495145631057</v>
      </c>
      <c r="J13"/>
      <c r="K13"/>
    </row>
    <row r="14" spans="1:15">
      <c r="A14" s="23">
        <v>8</v>
      </c>
      <c r="B14" s="13">
        <v>13.37</v>
      </c>
      <c r="C14" s="13">
        <v>9.77</v>
      </c>
      <c r="D14" s="6">
        <f t="shared" si="0"/>
        <v>0.94854368932038824</v>
      </c>
      <c r="J14"/>
      <c r="K14"/>
    </row>
    <row r="15" spans="1:15">
      <c r="A15" s="23">
        <v>9</v>
      </c>
      <c r="B15" s="13">
        <v>13.36</v>
      </c>
      <c r="C15" s="13">
        <v>9.65</v>
      </c>
      <c r="D15" s="6">
        <f t="shared" si="0"/>
        <v>0.93689320388349506</v>
      </c>
      <c r="J15"/>
      <c r="K15"/>
    </row>
    <row r="16" spans="1:15" ht="7.9" customHeight="1"/>
    <row r="17" spans="1:12" ht="132" customHeight="1">
      <c r="A17" s="13" t="s">
        <v>5</v>
      </c>
      <c r="B17" s="30"/>
      <c r="C17" s="31"/>
      <c r="D17" s="31"/>
      <c r="E17" s="31"/>
      <c r="F17" s="31"/>
      <c r="G17" s="32"/>
      <c r="H17" s="10"/>
      <c r="I17" s="11"/>
      <c r="J17" s="11"/>
      <c r="K17" s="11"/>
      <c r="L17" s="11"/>
    </row>
    <row r="18" spans="1:12" ht="130.5" customHeight="1">
      <c r="A18" s="13" t="s">
        <v>6</v>
      </c>
      <c r="B18" s="33"/>
      <c r="C18" s="33"/>
      <c r="D18" s="33"/>
      <c r="E18" s="33"/>
      <c r="F18" s="33"/>
      <c r="G18" s="33"/>
    </row>
  </sheetData>
  <mergeCells count="2">
    <mergeCell ref="B17:G17"/>
    <mergeCell ref="B18:G18"/>
  </mergeCells>
  <phoneticPr fontId="19" type="noConversion"/>
  <conditionalFormatting sqref="D7:D15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5" sqref="A5:A6"/>
    </sheetView>
  </sheetViews>
  <sheetFormatPr defaultRowHeight="16.5"/>
  <sheetData>
    <row r="1" spans="1:1">
      <c r="A1">
        <v>30</v>
      </c>
    </row>
    <row r="2" spans="1:1">
      <c r="A2">
        <v>9</v>
      </c>
    </row>
    <row r="3" spans="1:1">
      <c r="A3">
        <v>4</v>
      </c>
    </row>
    <row r="4" spans="1:1">
      <c r="A4">
        <v>4</v>
      </c>
    </row>
    <row r="7" spans="1:1">
      <c r="A7">
        <v>40</v>
      </c>
    </row>
    <row r="8" spans="1:1">
      <c r="A8">
        <v>9</v>
      </c>
    </row>
    <row r="9" spans="1:1">
      <c r="A9">
        <v>9</v>
      </c>
    </row>
    <row r="10" spans="1:1">
      <c r="A10">
        <f>SUM(A1:A9)</f>
        <v>105</v>
      </c>
    </row>
  </sheetData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본관동 통신UPS</vt:lpstr>
      <vt:lpstr>본관동 정류기</vt:lpstr>
      <vt:lpstr>본관동비상발전기(1)</vt:lpstr>
      <vt:lpstr>본관동비상발전기(2)</vt:lpstr>
      <vt:lpstr>생활관 정류기</vt:lpstr>
      <vt:lpstr>해상구조</vt:lpstr>
      <vt:lpstr>대운동장 UPS(20KVA)</vt:lpstr>
      <vt:lpstr>숙영관 정류기</vt:lpstr>
      <vt:lpstr>홍보관 정류기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2020-11-19T01:09:09Z</dcterms:modified>
</cp:coreProperties>
</file>