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936"/>
  </bookViews>
  <sheets>
    <sheet name="V전지" sheetId="3" r:id="rId1"/>
  </sheets>
  <definedNames>
    <definedName name="_xlnm._FilterDatabase" localSheetId="0" hidden="1">V전지!$A$10:$J$10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3" l="1"/>
  <c r="E23" i="3"/>
  <c r="I22" i="3"/>
  <c r="D22" i="3"/>
  <c r="I21" i="3"/>
  <c r="D21" i="3"/>
  <c r="I20" i="3"/>
  <c r="D20" i="3"/>
  <c r="I19" i="3"/>
  <c r="D19" i="3"/>
  <c r="I18" i="3"/>
  <c r="D18" i="3"/>
  <c r="I17" i="3"/>
  <c r="D17" i="3"/>
  <c r="I16" i="3"/>
  <c r="D16" i="3"/>
  <c r="M15" i="3"/>
  <c r="I15" i="3"/>
  <c r="D15" i="3"/>
  <c r="M14" i="3"/>
  <c r="I14" i="3"/>
  <c r="D14" i="3"/>
  <c r="I13" i="3"/>
  <c r="D13" i="3"/>
  <c r="I12" i="3"/>
  <c r="D12" i="3"/>
  <c r="M11" i="3"/>
  <c r="I11" i="3"/>
  <c r="D11" i="3"/>
  <c r="M10" i="3"/>
  <c r="H23" i="3" l="1"/>
  <c r="G23" i="3" s="1"/>
  <c r="M12" i="3"/>
  <c r="M13" i="3"/>
</calcChain>
</file>

<file path=xl/sharedStrings.xml><?xml version="1.0" encoding="utf-8"?>
<sst xmlns="http://schemas.openxmlformats.org/spreadsheetml/2006/main" count="40" uniqueCount="38">
  <si>
    <t>업체명</t>
    <phoneticPr fontId="1" type="noConversion"/>
  </si>
  <si>
    <t>전압</t>
    <phoneticPr fontId="1" type="noConversion"/>
  </si>
  <si>
    <t>온도</t>
    <phoneticPr fontId="1" type="noConversion"/>
  </si>
  <si>
    <t>담당자</t>
    <phoneticPr fontId="1" type="noConversion"/>
  </si>
  <si>
    <t>비중(25도 환산)</t>
    <phoneticPr fontId="1" type="noConversion"/>
  </si>
  <si>
    <t>접수내용</t>
    <phoneticPr fontId="1" type="noConversion"/>
  </si>
  <si>
    <t>제품명</t>
    <phoneticPr fontId="1" type="noConversion"/>
  </si>
  <si>
    <t>제조lot</t>
    <phoneticPr fontId="1" type="noConversion"/>
  </si>
  <si>
    <t>리프트</t>
    <phoneticPr fontId="1" type="noConversion"/>
  </si>
  <si>
    <t>설치일자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</si>
  <si>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</si>
  <si>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</si>
  <si>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</si>
  <si>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비중(25도 환산)</t>
    <phoneticPr fontId="1" type="noConversion"/>
  </si>
  <si>
    <t>비중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</si>
  <si>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</si>
  <si>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</si>
  <si>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</si>
  <si>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</si>
  <si>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</si>
  <si>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</si>
  <si>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기타 및 사진</t>
    <phoneticPr fontId="1" type="noConversion"/>
  </si>
  <si>
    <t>사용시간 저하</t>
    <phoneticPr fontId="1" type="noConversion"/>
  </si>
  <si>
    <t>총전압</t>
    <phoneticPr fontId="1" type="noConversion"/>
  </si>
  <si>
    <t>기 본</t>
    <phoneticPr fontId="1" type="noConversion"/>
  </si>
  <si>
    <t>연락처</t>
    <phoneticPr fontId="1" type="noConversion"/>
  </si>
  <si>
    <t>틸 트</t>
    <phoneticPr fontId="1" type="noConversion"/>
  </si>
  <si>
    <t>장비(지게차)</t>
    <phoneticPr fontId="1" type="noConversion"/>
  </si>
  <si>
    <t xml:space="preserve">                                     지게차 점검 일지  (    2026.   04  .   06    )</t>
    <phoneticPr fontId="1" type="noConversion"/>
  </si>
  <si>
    <t>오주포장</t>
    <phoneticPr fontId="1" type="noConversion"/>
  </si>
  <si>
    <t>정지성 부장</t>
    <phoneticPr fontId="1" type="noConversion"/>
  </si>
  <si>
    <t>010-4549-3153</t>
    <phoneticPr fontId="1" type="noConversion"/>
  </si>
  <si>
    <t>도요타 7FB15</t>
    <phoneticPr fontId="1" type="noConversion"/>
  </si>
  <si>
    <t>2026.01.09</t>
    <phoneticPr fontId="1" type="noConversion"/>
  </si>
  <si>
    <t>2025.09.10-M001</t>
    <phoneticPr fontId="1" type="noConversion"/>
  </si>
  <si>
    <t>VCD400M-48V(PIJ01739RM)</t>
    <phoneticPr fontId="1" type="noConversion"/>
  </si>
  <si>
    <t>164.2A, 1.96~1.98V</t>
    <phoneticPr fontId="1" type="noConversion"/>
  </si>
  <si>
    <t>80A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</si>
</sst>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76" fontId="5" fillId="0" borderId="3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35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6" xfId="0" applyFont="1" applyFill="1" applyBorder="1" applyAlignment="1">
      <alignment horizontal="center" vertical="center"/>
    </xf>
    <xf numFmtId="176" fontId="5" fillId="0" borderId="34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16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518160</xdr:colOff>
      <xdr:row>24</xdr:row>
      <xdr:rowOff>191998</xdr:rowOff>
    </xdr:from>
    <xdr:to>
      <xdr:col>6</xdr:col>
      <xdr:colOff>380890</xdr:colOff>
      <xdr:row>39</xdr:row>
      <xdr:rowOff>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5160" y="7644358"/>
          <a:ext cx="2857390" cy="2909342"/>
        </a:xfrm>
        <a:prstGeom prst="rect">
          <a:avLst/>
        </a:prstGeom>
      </xdr:spPr>
    </xdr:pic>
    <xdr:clientData/>
  </xdr:twoCellAnchor>
  <xdr:twoCellAnchor editAs="oneCell">
    <xdr:from>
      <xdr:col>0</xdr:col>
      <xdr:colOff>172860</xdr:colOff>
      <xdr:row>24</xdr:row>
      <xdr:rowOff>175082</xdr:rowOff>
    </xdr:from>
    <xdr:to>
      <xdr:col>3</xdr:col>
      <xdr:colOff>297246</xdr:colOff>
      <xdr:row>37</xdr:row>
      <xdr:rowOff>175260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860" y="7627442"/>
          <a:ext cx="2791386" cy="2872918"/>
        </a:xfrm>
        <a:prstGeom prst="rect">
          <a:avLst/>
        </a:prstGeom>
      </xdr:spPr>
    </xdr:pic>
    <xdr:clientData/>
  </xdr:twoCellAnchor>
  <xdr:twoCellAnchor editAs="oneCell">
    <xdr:from>
      <xdr:col>6</xdr:col>
      <xdr:colOff>635280</xdr:colOff>
      <xdr:row>24</xdr:row>
      <xdr:rowOff>208770</xdr:rowOff>
    </xdr:from>
    <xdr:to>
      <xdr:col>10</xdr:col>
      <xdr:colOff>350520</xdr:colOff>
      <xdr:row>37</xdr:row>
      <xdr:rowOff>117120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6940" y="7661130"/>
          <a:ext cx="3708120" cy="2781090"/>
        </a:xfrm>
        <a:prstGeom prst="rect">
          <a:avLst/>
        </a:prstGeom>
      </xdr:spPr>
    </xdr:pic>
    <xdr:clientData/>
  </xdr:twoCellAnchor>
  <xdr:twoCellAnchor editAs="oneCell">
    <xdr:from>
      <xdr:col>0</xdr:col>
      <xdr:colOff>190919</xdr:colOff>
      <xdr:row>39</xdr:row>
      <xdr:rowOff>93980</xdr:rowOff>
    </xdr:from>
    <xdr:to>
      <xdr:col>3</xdr:col>
      <xdr:colOff>264790</xdr:colOff>
      <xdr:row>45</xdr:row>
      <xdr:rowOff>198120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919" y="10647680"/>
          <a:ext cx="2740871" cy="1430020"/>
        </a:xfrm>
        <a:prstGeom prst="rect">
          <a:avLst/>
        </a:prstGeom>
      </xdr:spPr>
    </xdr:pic>
    <xdr:clientData/>
  </xdr:twoCellAnchor>
  <xdr:twoCellAnchor editAs="oneCell">
    <xdr:from>
      <xdr:col>6</xdr:col>
      <xdr:colOff>630481</xdr:colOff>
      <xdr:row>40</xdr:row>
      <xdr:rowOff>8463</xdr:rowOff>
    </xdr:from>
    <xdr:to>
      <xdr:col>9</xdr:col>
      <xdr:colOff>416911</xdr:colOff>
      <xdr:row>56</xdr:row>
      <xdr:rowOff>180902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828626" y="11246658"/>
          <a:ext cx="3708119" cy="2781090"/>
        </a:xfrm>
        <a:prstGeom prst="rect">
          <a:avLst/>
        </a:prstGeom>
      </xdr:spPr>
    </xdr:pic>
    <xdr:clientData/>
  </xdr:twoCellAnchor>
  <xdr:twoCellAnchor editAs="oneCell">
    <xdr:from>
      <xdr:col>3</xdr:col>
      <xdr:colOff>567121</xdr:colOff>
      <xdr:row>40</xdr:row>
      <xdr:rowOff>28921</xdr:rowOff>
    </xdr:from>
    <xdr:to>
      <xdr:col>6</xdr:col>
      <xdr:colOff>353551</xdr:colOff>
      <xdr:row>56</xdr:row>
      <xdr:rowOff>201360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770606" y="11267116"/>
          <a:ext cx="3708119" cy="2781090"/>
        </a:xfrm>
        <a:prstGeom prst="rect">
          <a:avLst/>
        </a:prstGeom>
      </xdr:spPr>
    </xdr:pic>
    <xdr:clientData/>
  </xdr:twoCellAnchor>
  <xdr:twoCellAnchor>
    <xdr:from>
      <xdr:col>4</xdr:col>
      <xdr:colOff>38100</xdr:colOff>
      <xdr:row>50</xdr:row>
      <xdr:rowOff>167640</xdr:rowOff>
    </xdr:from>
    <xdr:to>
      <xdr:col>6</xdr:col>
      <xdr:colOff>38100</xdr:colOff>
      <xdr:row>55</xdr:row>
      <xdr:rowOff>0</xdr:rowOff>
    </xdr:to>
    <xdr:sp macro="" textlink="">
      <xdr:nvSpPr>
        <xdr:cNvPr id="12" name="직사각형 11"/>
        <xdr:cNvSpPr/>
      </xdr:nvSpPr>
      <xdr:spPr>
        <a:xfrm>
          <a:off x="3703320" y="13152120"/>
          <a:ext cx="1996440" cy="937260"/>
        </a:xfrm>
        <a:prstGeom prst="rect">
          <a:avLst/>
        </a:prstGeom>
        <a:noFill/>
        <a:ln w="381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891540</xdr:colOff>
      <xdr:row>50</xdr:row>
      <xdr:rowOff>167640</xdr:rowOff>
    </xdr:from>
    <xdr:to>
      <xdr:col>8</xdr:col>
      <xdr:colOff>891540</xdr:colOff>
      <xdr:row>55</xdr:row>
      <xdr:rowOff>0</xdr:rowOff>
    </xdr:to>
    <xdr:sp macro="" textlink="">
      <xdr:nvSpPr>
        <xdr:cNvPr id="13" name="직사각형 12"/>
        <xdr:cNvSpPr/>
      </xdr:nvSpPr>
      <xdr:spPr>
        <a:xfrm>
          <a:off x="6553200" y="13152120"/>
          <a:ext cx="1996440" cy="937260"/>
        </a:xfrm>
        <a:prstGeom prst="rect">
          <a:avLst/>
        </a:prstGeom>
        <a:noFill/>
        <a:ln w="38100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2"/>
  <sheetViews>
    <sheetView tabSelected="1" topLeftCell="A31" workbookViewId="0">
      <selection activeCell="H10" sqref="H10"/>
    </sheetView>
  </sheetViews>
  <sheetFormatPr defaultRowHeight="15" x14ac:dyDescent="0.4"/>
  <cols>
    <col min="1" max="1" width="8.796875" style="28"/>
    <col min="2" max="6" width="13.09765625" style="28" customWidth="1"/>
    <col min="7" max="10" width="13.09765625" style="1" customWidth="1"/>
    <col min="11" max="16384" width="8.796875" style="1"/>
  </cols>
  <sheetData>
    <row r="1" spans="1:13" ht="27.6" thickBot="1" x14ac:dyDescent="0.45">
      <c r="A1" s="45" t="s">
        <v>28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ht="23.4" customHeight="1" x14ac:dyDescent="0.4">
      <c r="A2" s="2" t="s">
        <v>5</v>
      </c>
      <c r="B2" s="46" t="s">
        <v>22</v>
      </c>
      <c r="C2" s="47"/>
      <c r="D2" s="48"/>
      <c r="E2" s="48"/>
      <c r="F2" s="3" t="s">
        <v>23</v>
      </c>
      <c r="G2" s="49">
        <v>51.27</v>
      </c>
      <c r="H2" s="50"/>
      <c r="I2" s="51"/>
      <c r="J2" s="52"/>
    </row>
    <row r="3" spans="1:13" ht="23.4" customHeight="1" x14ac:dyDescent="0.4">
      <c r="A3" s="4" t="s">
        <v>0</v>
      </c>
      <c r="B3" s="38" t="s">
        <v>29</v>
      </c>
      <c r="C3" s="39"/>
      <c r="D3" s="39"/>
      <c r="E3" s="40"/>
      <c r="F3" s="4" t="s">
        <v>24</v>
      </c>
      <c r="G3" s="41"/>
      <c r="H3" s="42"/>
      <c r="I3" s="43"/>
      <c r="J3" s="44"/>
    </row>
    <row r="4" spans="1:13" ht="23.4" customHeight="1" x14ac:dyDescent="0.4">
      <c r="A4" s="4" t="s">
        <v>3</v>
      </c>
      <c r="B4" s="38" t="s">
        <v>30</v>
      </c>
      <c r="C4" s="39"/>
      <c r="D4" s="39"/>
      <c r="E4" s="40"/>
      <c r="F4" s="5" t="s">
        <v>25</v>
      </c>
      <c r="G4" s="41" t="s">
        <v>31</v>
      </c>
      <c r="H4" s="42"/>
      <c r="I4" s="43"/>
      <c r="J4" s="44"/>
    </row>
    <row r="5" spans="1:13" ht="23.4" customHeight="1" x14ac:dyDescent="0.4">
      <c r="A5" s="4" t="s">
        <v>6</v>
      </c>
      <c r="B5" s="54" t="s">
        <v>35</v>
      </c>
      <c r="C5" s="55"/>
      <c r="D5" s="56"/>
      <c r="E5" s="56"/>
      <c r="F5" s="4" t="s">
        <v>26</v>
      </c>
      <c r="G5" s="41" t="s">
        <v>36</v>
      </c>
      <c r="H5" s="42"/>
      <c r="I5" s="43"/>
      <c r="J5" s="44"/>
    </row>
    <row r="6" spans="1:13" ht="23.4" customHeight="1" x14ac:dyDescent="0.4">
      <c r="A6" s="4" t="s">
        <v>7</v>
      </c>
      <c r="B6" s="57" t="s">
        <v>34</v>
      </c>
      <c r="C6" s="58"/>
      <c r="D6" s="59"/>
      <c r="E6" s="59"/>
      <c r="F6" s="4" t="s">
        <v>8</v>
      </c>
      <c r="G6" s="60" t="s">
        <v>37</v>
      </c>
      <c r="H6" s="61"/>
      <c r="I6" s="62"/>
      <c r="J6" s="63"/>
    </row>
    <row r="7" spans="1:13" ht="23.4" customHeight="1" thickBot="1" x14ac:dyDescent="0.45">
      <c r="A7" s="6" t="s">
        <v>9</v>
      </c>
      <c r="B7" s="64" t="s">
        <v>33</v>
      </c>
      <c r="C7" s="65"/>
      <c r="D7" s="66"/>
      <c r="E7" s="66"/>
      <c r="F7" s="6" t="s">
        <v>27</v>
      </c>
      <c r="G7" s="67" t="s">
        <v>32</v>
      </c>
      <c r="H7" s="68"/>
      <c r="I7" s="69"/>
      <c r="J7" s="70"/>
    </row>
    <row r="8" spans="1:13" ht="16.8" x14ac:dyDescent="0.4">
      <c r="A8" s="7"/>
      <c r="B8" s="8"/>
      <c r="C8" s="8"/>
      <c r="D8" s="8"/>
      <c r="E8" s="8"/>
      <c r="F8" s="7"/>
      <c r="G8" s="36"/>
      <c r="H8" s="36"/>
      <c r="I8" s="36"/>
      <c r="J8" s="36"/>
    </row>
    <row r="9" spans="1:13" ht="17.399999999999999" thickBot="1" x14ac:dyDescent="0.45">
      <c r="A9" s="9"/>
      <c r="B9" s="10"/>
      <c r="C9" s="10"/>
      <c r="D9" s="10"/>
      <c r="E9" s="10"/>
      <c r="F9" s="9"/>
      <c r="G9" s="37"/>
      <c r="H9" s="37"/>
      <c r="I9" s="37"/>
      <c r="J9" s="37"/>
    </row>
    <row r="10" spans="1:13" ht="27" customHeight="1" thickBot="1" x14ac:dyDescent="0.45">
      <c r="A10" s="11" t="s">
        <v>10</v>
      </c>
      <c r="B10" s="12" t="s">
        <v>11</v>
      </c>
      <c r="C10" s="12" t="s">
        <v>12</v>
      </c>
      <c r="D10" s="12" t="s">
        <v>13</v>
      </c>
      <c r="E10" s="12" t="s">
        <v>2</v>
      </c>
      <c r="F10" s="12" t="s">
        <v>10</v>
      </c>
      <c r="G10" s="12" t="s">
        <v>1</v>
      </c>
      <c r="H10" s="12" t="s">
        <v>14</v>
      </c>
      <c r="I10" s="13" t="s">
        <v>4</v>
      </c>
      <c r="J10" s="14" t="s">
        <v>2</v>
      </c>
      <c r="L10" s="15" t="s">
        <v>15</v>
      </c>
      <c r="M10" s="16">
        <f>MAX(G11:G22,B11:B22)</f>
        <v>2.14</v>
      </c>
    </row>
    <row r="11" spans="1:13" ht="27" customHeight="1" thickTop="1" x14ac:dyDescent="0.4">
      <c r="A11" s="17">
        <v>1</v>
      </c>
      <c r="B11" s="18">
        <v>2.14</v>
      </c>
      <c r="C11" s="19">
        <v>1.29</v>
      </c>
      <c r="D11" s="19">
        <f>$C11+0.0007*($E11-25)</f>
        <v>1.2879</v>
      </c>
      <c r="E11" s="20">
        <v>22</v>
      </c>
      <c r="F11" s="21">
        <v>13</v>
      </c>
      <c r="G11" s="18">
        <v>2.13</v>
      </c>
      <c r="H11" s="19">
        <v>1.2809999999999999</v>
      </c>
      <c r="I11" s="19">
        <f>$H11+0.0007*($J11-25)</f>
        <v>1.2809999999999999</v>
      </c>
      <c r="J11" s="20">
        <v>25</v>
      </c>
      <c r="L11" s="15" t="s">
        <v>16</v>
      </c>
      <c r="M11" s="16">
        <f>MIN(B11:B22,G11:G22)</f>
        <v>2.12</v>
      </c>
    </row>
    <row r="12" spans="1:13" ht="27" customHeight="1" x14ac:dyDescent="0.4">
      <c r="A12" s="22">
        <v>2</v>
      </c>
      <c r="B12" s="18">
        <v>2.13</v>
      </c>
      <c r="C12" s="19">
        <v>1.284</v>
      </c>
      <c r="D12" s="19">
        <f t="shared" ref="D12:D22" si="0">$C12+0.0007*($E12-25)</f>
        <v>1.2826</v>
      </c>
      <c r="E12" s="20">
        <v>23</v>
      </c>
      <c r="F12" s="23">
        <v>14</v>
      </c>
      <c r="G12" s="18">
        <v>2.13</v>
      </c>
      <c r="H12" s="19">
        <v>1.2789999999999999</v>
      </c>
      <c r="I12" s="19">
        <f t="shared" ref="I12:I22" si="1">$H12+0.0007*($J12-25)</f>
        <v>1.2789999999999999</v>
      </c>
      <c r="J12" s="20">
        <v>25</v>
      </c>
      <c r="L12" s="15" t="s">
        <v>17</v>
      </c>
      <c r="M12" s="24">
        <f>MAX(D11:D22,I11:I22)</f>
        <v>1.2923</v>
      </c>
    </row>
    <row r="13" spans="1:13" ht="27" customHeight="1" x14ac:dyDescent="0.4">
      <c r="A13" s="22">
        <v>3</v>
      </c>
      <c r="B13" s="18">
        <v>2.14</v>
      </c>
      <c r="C13" s="19">
        <v>1.288</v>
      </c>
      <c r="D13" s="19">
        <f t="shared" si="0"/>
        <v>1.2873000000000001</v>
      </c>
      <c r="E13" s="20">
        <v>24</v>
      </c>
      <c r="F13" s="23">
        <v>15</v>
      </c>
      <c r="G13" s="18">
        <v>2.14</v>
      </c>
      <c r="H13" s="19">
        <v>1.2909999999999999</v>
      </c>
      <c r="I13" s="19">
        <f t="shared" si="1"/>
        <v>1.2895999999999999</v>
      </c>
      <c r="J13" s="20">
        <v>23</v>
      </c>
      <c r="L13" s="15" t="s">
        <v>18</v>
      </c>
      <c r="M13" s="24">
        <f>MIN(D11:D22,I11:I22)</f>
        <v>1.2726</v>
      </c>
    </row>
    <row r="14" spans="1:13" ht="27" customHeight="1" x14ac:dyDescent="0.4">
      <c r="A14" s="22">
        <v>4</v>
      </c>
      <c r="B14" s="18">
        <v>2.14</v>
      </c>
      <c r="C14" s="19">
        <v>1.2909999999999999</v>
      </c>
      <c r="D14" s="19">
        <f t="shared" si="0"/>
        <v>1.2903</v>
      </c>
      <c r="E14" s="20">
        <v>24</v>
      </c>
      <c r="F14" s="23">
        <v>16</v>
      </c>
      <c r="G14" s="18">
        <v>2.14</v>
      </c>
      <c r="H14" s="19">
        <v>1.29</v>
      </c>
      <c r="I14" s="19">
        <f t="shared" si="1"/>
        <v>1.2886</v>
      </c>
      <c r="J14" s="20">
        <v>23</v>
      </c>
      <c r="L14" s="15" t="s">
        <v>19</v>
      </c>
      <c r="M14" s="1">
        <f>MAX(E11:E22,J11:J22)</f>
        <v>25</v>
      </c>
    </row>
    <row r="15" spans="1:13" ht="27" customHeight="1" x14ac:dyDescent="0.4">
      <c r="A15" s="22">
        <v>5</v>
      </c>
      <c r="B15" s="18">
        <v>2.13</v>
      </c>
      <c r="C15" s="19">
        <v>1.282</v>
      </c>
      <c r="D15" s="19">
        <f t="shared" si="0"/>
        <v>1.2806</v>
      </c>
      <c r="E15" s="20">
        <v>23</v>
      </c>
      <c r="F15" s="23">
        <v>17</v>
      </c>
      <c r="G15" s="18">
        <v>2.12</v>
      </c>
      <c r="H15" s="19">
        <v>1.274</v>
      </c>
      <c r="I15" s="19">
        <f t="shared" si="1"/>
        <v>1.2726</v>
      </c>
      <c r="J15" s="20">
        <v>23</v>
      </c>
      <c r="L15" s="15" t="s">
        <v>20</v>
      </c>
      <c r="M15" s="1">
        <f>MIN(E11:E22,J11:J22)</f>
        <v>22</v>
      </c>
    </row>
    <row r="16" spans="1:13" ht="27" customHeight="1" x14ac:dyDescent="0.4">
      <c r="A16" s="22">
        <v>6</v>
      </c>
      <c r="B16" s="18">
        <v>2.14</v>
      </c>
      <c r="C16" s="19">
        <v>1.2909999999999999</v>
      </c>
      <c r="D16" s="19">
        <f t="shared" si="0"/>
        <v>1.2895999999999999</v>
      </c>
      <c r="E16" s="20">
        <v>23</v>
      </c>
      <c r="F16" s="23">
        <v>18</v>
      </c>
      <c r="G16" s="18">
        <v>2.13</v>
      </c>
      <c r="H16" s="19">
        <v>1.2789999999999999</v>
      </c>
      <c r="I16" s="19">
        <f t="shared" si="1"/>
        <v>1.2783</v>
      </c>
      <c r="J16" s="20">
        <v>24</v>
      </c>
      <c r="L16" s="25"/>
    </row>
    <row r="17" spans="1:13" ht="27" customHeight="1" x14ac:dyDescent="0.4">
      <c r="A17" s="34">
        <v>7</v>
      </c>
      <c r="B17" s="18">
        <v>2.13</v>
      </c>
      <c r="C17" s="35">
        <v>1.276</v>
      </c>
      <c r="D17" s="35">
        <f>$C17+0.0007*($E17-25)</f>
        <v>1.2753000000000001</v>
      </c>
      <c r="E17" s="20">
        <v>24</v>
      </c>
      <c r="F17" s="23">
        <v>19</v>
      </c>
      <c r="G17" s="18">
        <v>2.12</v>
      </c>
      <c r="H17" s="19">
        <v>1.2749999999999999</v>
      </c>
      <c r="I17" s="19">
        <f t="shared" si="1"/>
        <v>1.2743</v>
      </c>
      <c r="J17" s="20">
        <v>24</v>
      </c>
      <c r="L17" s="25"/>
    </row>
    <row r="18" spans="1:13" ht="27" customHeight="1" x14ac:dyDescent="0.4">
      <c r="A18" s="22">
        <v>8</v>
      </c>
      <c r="B18" s="18">
        <v>2.13</v>
      </c>
      <c r="C18" s="19">
        <v>1.28</v>
      </c>
      <c r="D18" s="19">
        <f t="shared" si="0"/>
        <v>1.28</v>
      </c>
      <c r="E18" s="20">
        <v>25</v>
      </c>
      <c r="F18" s="23">
        <v>20</v>
      </c>
      <c r="G18" s="18">
        <v>2.13</v>
      </c>
      <c r="H18" s="19">
        <v>1.276</v>
      </c>
      <c r="I18" s="19">
        <f t="shared" si="1"/>
        <v>1.2753000000000001</v>
      </c>
      <c r="J18" s="20">
        <v>24</v>
      </c>
      <c r="L18" s="25"/>
    </row>
    <row r="19" spans="1:13" ht="27" customHeight="1" x14ac:dyDescent="0.4">
      <c r="A19" s="34">
        <v>9</v>
      </c>
      <c r="B19" s="18">
        <v>2.13</v>
      </c>
      <c r="C19" s="35">
        <v>1.2749999999999999</v>
      </c>
      <c r="D19" s="35">
        <f t="shared" si="0"/>
        <v>1.2749999999999999</v>
      </c>
      <c r="E19" s="20">
        <v>25</v>
      </c>
      <c r="F19" s="23">
        <v>21</v>
      </c>
      <c r="G19" s="18">
        <v>2.14</v>
      </c>
      <c r="H19" s="19">
        <v>1.2889999999999999</v>
      </c>
      <c r="I19" s="19">
        <f t="shared" si="1"/>
        <v>1.2875999999999999</v>
      </c>
      <c r="J19" s="20">
        <v>23</v>
      </c>
      <c r="L19" s="25"/>
      <c r="M19" s="16"/>
    </row>
    <row r="20" spans="1:13" ht="27" customHeight="1" x14ac:dyDescent="0.4">
      <c r="A20" s="34">
        <v>10</v>
      </c>
      <c r="B20" s="18">
        <v>2.14</v>
      </c>
      <c r="C20" s="35">
        <v>1.2929999999999999</v>
      </c>
      <c r="D20" s="35">
        <f t="shared" si="0"/>
        <v>1.2923</v>
      </c>
      <c r="E20" s="20">
        <v>24</v>
      </c>
      <c r="F20" s="23">
        <v>22</v>
      </c>
      <c r="G20" s="18">
        <v>2.13</v>
      </c>
      <c r="H20" s="19">
        <v>1.286</v>
      </c>
      <c r="I20" s="19">
        <f t="shared" si="1"/>
        <v>1.2846</v>
      </c>
      <c r="J20" s="20">
        <v>23</v>
      </c>
      <c r="L20" s="25"/>
    </row>
    <row r="21" spans="1:13" ht="27" customHeight="1" x14ac:dyDescent="0.4">
      <c r="A21" s="22">
        <v>11</v>
      </c>
      <c r="B21" s="18">
        <v>2.14</v>
      </c>
      <c r="C21" s="19">
        <v>1.2909999999999999</v>
      </c>
      <c r="D21" s="19">
        <f t="shared" si="0"/>
        <v>1.2909999999999999</v>
      </c>
      <c r="E21" s="20">
        <v>25</v>
      </c>
      <c r="F21" s="23">
        <v>23</v>
      </c>
      <c r="G21" s="18">
        <v>2.13</v>
      </c>
      <c r="H21" s="19">
        <v>1.286</v>
      </c>
      <c r="I21" s="19">
        <f t="shared" si="1"/>
        <v>1.2846</v>
      </c>
      <c r="J21" s="20">
        <v>23</v>
      </c>
      <c r="L21" s="25"/>
    </row>
    <row r="22" spans="1:13" ht="27" customHeight="1" thickBot="1" x14ac:dyDescent="0.45">
      <c r="A22" s="26">
        <v>12</v>
      </c>
      <c r="B22" s="18">
        <v>2.13</v>
      </c>
      <c r="C22" s="27">
        <v>1.2769999999999999</v>
      </c>
      <c r="D22" s="27">
        <f t="shared" si="0"/>
        <v>1.2769999999999999</v>
      </c>
      <c r="E22" s="20">
        <v>25</v>
      </c>
      <c r="F22" s="32">
        <v>24</v>
      </c>
      <c r="G22" s="18">
        <v>2.13</v>
      </c>
      <c r="H22" s="33">
        <v>1.2889999999999999</v>
      </c>
      <c r="I22" s="33">
        <f t="shared" si="1"/>
        <v>1.2868999999999999</v>
      </c>
      <c r="J22" s="20">
        <v>22</v>
      </c>
      <c r="L22" s="25"/>
    </row>
    <row r="23" spans="1:13" ht="16.8" x14ac:dyDescent="0.4">
      <c r="E23" s="29">
        <f>SUM(E11:E22)</f>
        <v>287</v>
      </c>
      <c r="G23" s="30">
        <f>+H23/24</f>
        <v>23.708333333333332</v>
      </c>
      <c r="H23" s="31">
        <f>+J23+E23</f>
        <v>569</v>
      </c>
      <c r="J23" s="31">
        <f>SUM(J11:J22)</f>
        <v>282</v>
      </c>
      <c r="L23" s="25"/>
    </row>
    <row r="24" spans="1:13" ht="16.8" x14ac:dyDescent="0.4">
      <c r="A24" s="53" t="s">
        <v>21</v>
      </c>
      <c r="B24" s="53"/>
      <c r="L24" s="25"/>
    </row>
    <row r="25" spans="1:13" ht="17.399999999999999" customHeight="1" x14ac:dyDescent="0.4">
      <c r="A25" s="71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</row>
    <row r="26" spans="1:13" ht="17.399999999999999" customHeight="1" x14ac:dyDescent="0.4">
      <c r="A26" s="71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</row>
    <row r="27" spans="1:13" ht="17.399999999999999" customHeight="1" x14ac:dyDescent="0.4">
      <c r="A27" s="71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</row>
    <row r="28" spans="1:13" ht="17.399999999999999" customHeight="1" x14ac:dyDescent="0.4">
      <c r="A28" s="71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</row>
    <row r="29" spans="1:13" ht="17.399999999999999" customHeight="1" x14ac:dyDescent="0.4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</row>
    <row r="30" spans="1:13" ht="17.399999999999999" customHeight="1" x14ac:dyDescent="0.4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</row>
    <row r="31" spans="1:13" ht="17.399999999999999" customHeight="1" x14ac:dyDescent="0.4">
      <c r="A31" s="71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</row>
    <row r="32" spans="1:13" ht="17.399999999999999" customHeight="1" x14ac:dyDescent="0.4">
      <c r="A32" s="71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</row>
    <row r="33" spans="1:12" ht="17.399999999999999" customHeight="1" x14ac:dyDescent="0.4">
      <c r="A33" s="71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</row>
    <row r="34" spans="1:12" ht="17.399999999999999" customHeight="1" x14ac:dyDescent="0.4">
      <c r="A34" s="71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</row>
    <row r="35" spans="1:12" ht="17.399999999999999" customHeight="1" x14ac:dyDescent="0.4">
      <c r="A35" s="71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</row>
    <row r="36" spans="1:12" ht="17.399999999999999" customHeight="1" x14ac:dyDescent="0.4">
      <c r="A36" s="71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</row>
    <row r="37" spans="1:12" ht="17.399999999999999" customHeight="1" x14ac:dyDescent="0.4">
      <c r="A37" s="71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</row>
    <row r="38" spans="1:12" ht="17.399999999999999" customHeight="1" x14ac:dyDescent="0.4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</row>
    <row r="39" spans="1:12" ht="0.6" customHeight="1" x14ac:dyDescent="0.4">
      <c r="A39" s="71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</row>
    <row r="40" spans="1:12" ht="17.399999999999999" customHeight="1" x14ac:dyDescent="0.4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</row>
    <row r="41" spans="1:12" ht="17.399999999999999" customHeight="1" x14ac:dyDescent="0.4">
      <c r="A41" s="71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</row>
    <row r="42" spans="1:12" ht="17.399999999999999" customHeight="1" x14ac:dyDescent="0.4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</row>
    <row r="43" spans="1:12" ht="17.399999999999999" customHeight="1" x14ac:dyDescent="0.4">
      <c r="A43" s="71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</row>
    <row r="44" spans="1:12" ht="17.399999999999999" customHeight="1" x14ac:dyDescent="0.4">
      <c r="A44" s="71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</row>
    <row r="45" spans="1:12" ht="17.399999999999999" customHeight="1" x14ac:dyDescent="0.4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</row>
    <row r="46" spans="1:12" ht="17.399999999999999" customHeight="1" x14ac:dyDescent="0.4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</row>
    <row r="47" spans="1:12" ht="17.399999999999999" customHeight="1" x14ac:dyDescent="0.4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</row>
    <row r="48" spans="1:12" ht="17.399999999999999" customHeight="1" x14ac:dyDescent="0.4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</row>
    <row r="49" spans="1:12" ht="17.399999999999999" customHeight="1" x14ac:dyDescent="0.4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</row>
    <row r="50" spans="1:12" ht="17.399999999999999" customHeight="1" x14ac:dyDescent="0.4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</row>
    <row r="51" spans="1:12" ht="17.399999999999999" customHeight="1" x14ac:dyDescent="0.4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</row>
    <row r="52" spans="1:12" ht="17.399999999999999" customHeight="1" x14ac:dyDescent="0.4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</row>
    <row r="53" spans="1:12" ht="17.399999999999999" customHeight="1" x14ac:dyDescent="0.4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</row>
    <row r="54" spans="1:12" ht="17.399999999999999" customHeight="1" x14ac:dyDescent="0.4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</row>
    <row r="55" spans="1:12" ht="17.399999999999999" customHeight="1" x14ac:dyDescent="0.4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</row>
    <row r="56" spans="1:12" ht="17.399999999999999" customHeight="1" x14ac:dyDescent="0.4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</row>
    <row r="57" spans="1:12" ht="17.399999999999999" customHeight="1" x14ac:dyDescent="0.4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</row>
    <row r="58" spans="1:12" ht="17.399999999999999" customHeight="1" x14ac:dyDescent="0.4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</row>
    <row r="59" spans="1:12" ht="17.399999999999999" customHeight="1" x14ac:dyDescent="0.4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</row>
    <row r="60" spans="1:12" ht="17.399999999999999" customHeight="1" x14ac:dyDescent="0.4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</row>
    <row r="61" spans="1:12" ht="17.399999999999999" customHeight="1" x14ac:dyDescent="0.4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</row>
    <row r="62" spans="1:12" ht="17.399999999999999" customHeight="1" x14ac:dyDescent="0.4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</row>
  </sheetData>
  <autoFilter ref="A10:J10"/>
  <mergeCells count="15">
    <mergeCell ref="A25:L62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2026-03-16T00:11:42Z</cp:lastPrinted>
  <dcterms:created xsi:type="dcterms:W3CDTF">2020-02-13T23:45:55Z</dcterms:created>
  <dcterms:modified xsi:type="dcterms:W3CDTF">2026-04-08T00:19:54Z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