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  <sheet name="틸트 부하시" sheetId="4" r:id="rId2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4" l="1"/>
  <c r="E23" i="4"/>
  <c r="H23" i="4" s="1"/>
  <c r="G23" i="4" s="1"/>
  <c r="I22" i="4"/>
  <c r="D22" i="4"/>
  <c r="I21" i="4"/>
  <c r="D21" i="4"/>
  <c r="I20" i="4"/>
  <c r="D20" i="4"/>
  <c r="I19" i="4"/>
  <c r="D19" i="4"/>
  <c r="I18" i="4"/>
  <c r="D18" i="4"/>
  <c r="I17" i="4"/>
  <c r="D17" i="4"/>
  <c r="I16" i="4"/>
  <c r="D16" i="4"/>
  <c r="M15" i="4"/>
  <c r="I15" i="4"/>
  <c r="D15" i="4"/>
  <c r="M14" i="4"/>
  <c r="I14" i="4"/>
  <c r="D14" i="4"/>
  <c r="I13" i="4"/>
  <c r="D13" i="4"/>
  <c r="I12" i="4"/>
  <c r="D12" i="4"/>
  <c r="M11" i="4"/>
  <c r="I11" i="4"/>
  <c r="D11" i="4"/>
  <c r="M13" i="4" s="1"/>
  <c r="M10" i="4"/>
  <c r="M12" i="4" l="1"/>
  <c r="J23" i="3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<sst xmlns="http://schemas.openxmlformats.org/spreadsheetml/2006/main" count="78" uniqueCount="37">
  <si>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</si>
  <si>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</si>
  <si>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</si>
  <si>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</si>
  <si>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</si>
  <si>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</si>
  <si>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</si>
  <si>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</si>
  <si>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</si>
  <si>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</si>
  <si>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</si>
  <si>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</si>
  <si>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</si>
  <si>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</si>
  <si>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</si>
  <si>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</si>
  <si>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</si>
  <si>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</si>
  <si>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</si>
  <si>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</si>
  <si>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</si>
  <si>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</si>
  <si>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</si>
  <si>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</si>
  <si>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</si>
  <si>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리프트</t>
    <phoneticPr fontId="1" type="noConversion"/>
  </si>
  <si>
    <t>장비(지게차)</t>
    <phoneticPr fontId="1" type="noConversion"/>
  </si>
  <si>
    <t xml:space="preserve">                                     지게차 점검 일지  (    2026.   01.   21     )</t>
    <phoneticPr fontId="1" type="noConversion"/>
  </si>
  <si>
    <t>헬만월드 와이드로지스틱스</t>
    <phoneticPr fontId="1" type="noConversion"/>
  </si>
  <si>
    <t>2024.10.21-001</t>
    <phoneticPr fontId="1" type="noConversion"/>
  </si>
  <si>
    <t>2024.11.28</t>
    <phoneticPr fontId="1" type="noConversion"/>
  </si>
  <si>
    <t>클라크 EPX25</t>
    <phoneticPr fontId="1" type="noConversion"/>
  </si>
  <si>
    <t>286A, 1.93~1.95V, #14 1.32V</t>
    <phoneticPr fontId="1" type="noConversion"/>
  </si>
  <si>
    <t>VCE650-48V(PIJ00711C)</t>
    <phoneticPr fontId="1" type="noConversion"/>
  </si>
  <si>
    <t>김규덕</t>
    <phoneticPr fontId="1" type="noConversion"/>
  </si>
  <si>
    <t>010-4785-0553</t>
    <phoneticPr fontId="1" type="noConversion"/>
  </si>
  <si>
    <t>김규덕(AJ)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</si>
</sst>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71718</xdr:colOff>
      <xdr:row>25</xdr:row>
      <xdr:rowOff>60680</xdr:rowOff>
    </xdr:from>
    <xdr:to>
      <xdr:col>3</xdr:col>
      <xdr:colOff>642708</xdr:colOff>
      <xdr:row>34</xdr:row>
      <xdr:rowOff>35859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18" y="7680680"/>
          <a:ext cx="3233508" cy="1992238"/>
        </a:xfrm>
        <a:prstGeom prst="rect">
          <a:avLst/>
        </a:prstGeom>
      </xdr:spPr>
    </xdr:pic>
    <xdr:clientData/>
  </xdr:twoCellAnchor>
  <xdr:twoCellAnchor editAs="oneCell">
    <xdr:from>
      <xdr:col>3</xdr:col>
      <xdr:colOff>786493</xdr:colOff>
      <xdr:row>25</xdr:row>
      <xdr:rowOff>71717</xdr:rowOff>
    </xdr:from>
    <xdr:to>
      <xdr:col>6</xdr:col>
      <xdr:colOff>789482</xdr:colOff>
      <xdr:row>35</xdr:row>
      <xdr:rowOff>71718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9011" y="7691717"/>
          <a:ext cx="2988236" cy="2241177"/>
        </a:xfrm>
        <a:prstGeom prst="rect">
          <a:avLst/>
        </a:prstGeom>
      </xdr:spPr>
    </xdr:pic>
    <xdr:clientData/>
  </xdr:twoCellAnchor>
  <xdr:twoCellAnchor editAs="oneCell">
    <xdr:from>
      <xdr:col>6</xdr:col>
      <xdr:colOff>954424</xdr:colOff>
      <xdr:row>32</xdr:row>
      <xdr:rowOff>72193</xdr:rowOff>
    </xdr:from>
    <xdr:to>
      <xdr:col>9</xdr:col>
      <xdr:colOff>591670</xdr:colOff>
      <xdr:row>42</xdr:row>
      <xdr:rowOff>15406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2189" y="9296875"/>
          <a:ext cx="2622493" cy="1969237"/>
        </a:xfrm>
        <a:prstGeom prst="rect">
          <a:avLst/>
        </a:prstGeom>
      </xdr:spPr>
    </xdr:pic>
    <xdr:clientData/>
  </xdr:twoCellAnchor>
  <xdr:twoCellAnchor editAs="oneCell">
    <xdr:from>
      <xdr:col>6</xdr:col>
      <xdr:colOff>952024</xdr:colOff>
      <xdr:row>25</xdr:row>
      <xdr:rowOff>77144</xdr:rowOff>
    </xdr:from>
    <xdr:to>
      <xdr:col>9</xdr:col>
      <xdr:colOff>565066</xdr:colOff>
      <xdr:row>31</xdr:row>
      <xdr:rowOff>142399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9789" y="7733003"/>
          <a:ext cx="2598289" cy="1409961"/>
        </a:xfrm>
        <a:prstGeom prst="rect">
          <a:avLst/>
        </a:prstGeom>
      </xdr:spPr>
    </xdr:pic>
    <xdr:clientData/>
  </xdr:twoCellAnchor>
  <xdr:twoCellAnchor editAs="oneCell">
    <xdr:from>
      <xdr:col>3</xdr:col>
      <xdr:colOff>806188</xdr:colOff>
      <xdr:row>35</xdr:row>
      <xdr:rowOff>174318</xdr:rowOff>
    </xdr:from>
    <xdr:to>
      <xdr:col>6</xdr:col>
      <xdr:colOff>770964</xdr:colOff>
      <xdr:row>45</xdr:row>
      <xdr:rowOff>165312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8706" y="10071353"/>
          <a:ext cx="2950023" cy="2017018"/>
        </a:xfrm>
        <a:prstGeom prst="rect">
          <a:avLst/>
        </a:prstGeom>
      </xdr:spPr>
    </xdr:pic>
    <xdr:clientData/>
  </xdr:twoCellAnchor>
  <xdr:twoCellAnchor editAs="oneCell">
    <xdr:from>
      <xdr:col>0</xdr:col>
      <xdr:colOff>131435</xdr:colOff>
      <xdr:row>35</xdr:row>
      <xdr:rowOff>24254</xdr:rowOff>
    </xdr:from>
    <xdr:to>
      <xdr:col>3</xdr:col>
      <xdr:colOff>637792</xdr:colOff>
      <xdr:row>45</xdr:row>
      <xdr:rowOff>20274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35" y="9921289"/>
          <a:ext cx="3168875" cy="2022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zoomScale="85" zoomScaleNormal="85"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52" t="s">
        <v>27</v>
      </c>
      <c r="B1" s="52"/>
      <c r="C1" s="52"/>
      <c r="D1" s="52"/>
      <c r="E1" s="52"/>
      <c r="F1" s="52"/>
      <c r="G1" s="52"/>
      <c r="H1" s="52"/>
      <c r="I1" s="52"/>
      <c r="J1" s="52"/>
    </row>
    <row r="2" spans="1:13" ht="23.4" customHeight="1" x14ac:dyDescent="0.4">
      <c r="A2" s="2" t="s">
        <v>0</v>
      </c>
      <c r="B2" s="53" t="s">
        <v>20</v>
      </c>
      <c r="C2" s="54"/>
      <c r="D2" s="55"/>
      <c r="E2" s="55"/>
      <c r="F2" s="3" t="s">
        <v>21</v>
      </c>
      <c r="G2" s="56">
        <v>52</v>
      </c>
      <c r="H2" s="57"/>
      <c r="I2" s="58"/>
      <c r="J2" s="59"/>
    </row>
    <row r="3" spans="1:13" ht="23.4" customHeight="1" x14ac:dyDescent="0.4">
      <c r="A3" s="4" t="s">
        <v>1</v>
      </c>
      <c r="B3" s="45" t="s">
        <v>28</v>
      </c>
      <c r="C3" s="46"/>
      <c r="D3" s="46"/>
      <c r="E3" s="47"/>
      <c r="F3" s="4" t="s">
        <v>22</v>
      </c>
      <c r="G3" s="48"/>
      <c r="H3" s="49"/>
      <c r="I3" s="50"/>
      <c r="J3" s="51"/>
    </row>
    <row r="4" spans="1:13" ht="23.4" customHeight="1" x14ac:dyDescent="0.4">
      <c r="A4" s="4" t="s">
        <v>9</v>
      </c>
      <c r="B4" s="45" t="s">
        <v>36</v>
      </c>
      <c r="C4" s="46"/>
      <c r="D4" s="46"/>
      <c r="E4" s="47"/>
      <c r="F4" s="5" t="s">
        <v>23</v>
      </c>
      <c r="G4" s="48" t="s">
        <v>35</v>
      </c>
      <c r="H4" s="49"/>
      <c r="I4" s="50"/>
      <c r="J4" s="51"/>
    </row>
    <row r="5" spans="1:13" ht="23.4" customHeight="1" x14ac:dyDescent="0.4">
      <c r="A5" s="4" t="s">
        <v>2</v>
      </c>
      <c r="B5" s="67" t="s">
        <v>33</v>
      </c>
      <c r="C5" s="68"/>
      <c r="D5" s="69"/>
      <c r="E5" s="69"/>
      <c r="F5" s="4" t="s">
        <v>24</v>
      </c>
      <c r="G5" s="48" t="s">
        <v>32</v>
      </c>
      <c r="H5" s="49"/>
      <c r="I5" s="50"/>
      <c r="J5" s="51"/>
    </row>
    <row r="6" spans="1:13" ht="23.4" customHeight="1" x14ac:dyDescent="0.4">
      <c r="A6" s="4" t="s">
        <v>3</v>
      </c>
      <c r="B6" s="70" t="s">
        <v>29</v>
      </c>
      <c r="C6" s="71"/>
      <c r="D6" s="72"/>
      <c r="E6" s="72"/>
      <c r="F6" s="4" t="s">
        <v>25</v>
      </c>
      <c r="G6" s="73"/>
      <c r="H6" s="74"/>
      <c r="I6" s="75"/>
      <c r="J6" s="76"/>
    </row>
    <row r="7" spans="1:13" ht="23.4" customHeight="1" thickBot="1" x14ac:dyDescent="0.45">
      <c r="A7" s="6" t="s">
        <v>13</v>
      </c>
      <c r="B7" s="77" t="s">
        <v>30</v>
      </c>
      <c r="C7" s="78"/>
      <c r="D7" s="79"/>
      <c r="E7" s="79"/>
      <c r="F7" s="6" t="s">
        <v>26</v>
      </c>
      <c r="G7" s="80" t="s">
        <v>31</v>
      </c>
      <c r="H7" s="81"/>
      <c r="I7" s="82"/>
      <c r="J7" s="83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4</v>
      </c>
      <c r="B10" s="12" t="s">
        <v>5</v>
      </c>
      <c r="C10" s="12" t="s">
        <v>10</v>
      </c>
      <c r="D10" s="12" t="s">
        <v>11</v>
      </c>
      <c r="E10" s="12" t="s">
        <v>7</v>
      </c>
      <c r="F10" s="12" t="s">
        <v>4</v>
      </c>
      <c r="G10" s="12" t="s">
        <v>5</v>
      </c>
      <c r="H10" s="12" t="s">
        <v>6</v>
      </c>
      <c r="I10" s="13" t="s">
        <v>12</v>
      </c>
      <c r="J10" s="14" t="s">
        <v>7</v>
      </c>
      <c r="L10" s="15" t="s">
        <v>14</v>
      </c>
      <c r="M10" s="16">
        <f>MAX(G11:G22,B11:B22)</f>
        <v>2.19</v>
      </c>
    </row>
    <row r="11" spans="1:13" ht="27" customHeight="1" thickTop="1" x14ac:dyDescent="0.4">
      <c r="A11" s="17">
        <v>1</v>
      </c>
      <c r="B11" s="18">
        <v>2.1800000000000002</v>
      </c>
      <c r="C11" s="19">
        <v>1.3140000000000001</v>
      </c>
      <c r="D11" s="19">
        <f>$C11+0.0007*($E11-25)</f>
        <v>1.2993000000000001</v>
      </c>
      <c r="E11" s="20">
        <v>4</v>
      </c>
      <c r="F11" s="21">
        <v>13</v>
      </c>
      <c r="G11" s="18">
        <v>2.1800000000000002</v>
      </c>
      <c r="H11" s="19">
        <v>1.3069999999999999</v>
      </c>
      <c r="I11" s="19">
        <f>$H11+0.0007*($J11-25)</f>
        <v>1.2957999999999998</v>
      </c>
      <c r="J11" s="20">
        <v>9</v>
      </c>
      <c r="L11" s="15" t="s">
        <v>15</v>
      </c>
      <c r="M11" s="16">
        <f>MIN(B11:B22,G11:G22)</f>
        <v>1.89</v>
      </c>
    </row>
    <row r="12" spans="1:13" ht="27" customHeight="1" x14ac:dyDescent="0.4">
      <c r="A12" s="22">
        <v>2</v>
      </c>
      <c r="B12" s="18">
        <v>2.1800000000000002</v>
      </c>
      <c r="C12" s="19">
        <v>1.31</v>
      </c>
      <c r="D12" s="19">
        <f t="shared" ref="D12:D22" si="0">$C12+0.0007*($E12-25)</f>
        <v>1.296</v>
      </c>
      <c r="E12" s="20">
        <v>5</v>
      </c>
      <c r="F12" s="84">
        <v>14</v>
      </c>
      <c r="G12" s="85">
        <v>1.89</v>
      </c>
      <c r="H12" s="86">
        <v>1.022</v>
      </c>
      <c r="I12" s="86">
        <f t="shared" ref="I12:I22" si="1">$H12+0.0007*($J12-25)</f>
        <v>1.0143</v>
      </c>
      <c r="J12" s="87">
        <v>14</v>
      </c>
      <c r="L12" s="15" t="s">
        <v>16</v>
      </c>
      <c r="M12" s="24">
        <f>MAX(D11:D22,I11:I22)</f>
        <v>1.3056999999999999</v>
      </c>
    </row>
    <row r="13" spans="1:13" ht="27" customHeight="1" x14ac:dyDescent="0.4">
      <c r="A13" s="22">
        <v>3</v>
      </c>
      <c r="B13" s="18">
        <v>2.1800000000000002</v>
      </c>
      <c r="C13" s="19">
        <v>1.3089999999999999</v>
      </c>
      <c r="D13" s="19">
        <f t="shared" si="0"/>
        <v>1.2949999999999999</v>
      </c>
      <c r="E13" s="20">
        <v>5</v>
      </c>
      <c r="F13" s="23">
        <v>15</v>
      </c>
      <c r="G13" s="18">
        <v>2.1800000000000002</v>
      </c>
      <c r="H13" s="19">
        <v>1.306</v>
      </c>
      <c r="I13" s="19">
        <f t="shared" si="1"/>
        <v>1.2955000000000001</v>
      </c>
      <c r="J13" s="20">
        <v>10</v>
      </c>
      <c r="L13" s="15" t="s">
        <v>17</v>
      </c>
      <c r="M13" s="24">
        <f>MIN(D11:D22,I11:I22)</f>
        <v>1.0143</v>
      </c>
    </row>
    <row r="14" spans="1:13" ht="27" customHeight="1" x14ac:dyDescent="0.4">
      <c r="A14" s="22">
        <v>4</v>
      </c>
      <c r="B14" s="18">
        <v>2.1800000000000002</v>
      </c>
      <c r="C14" s="19">
        <v>1.31</v>
      </c>
      <c r="D14" s="19">
        <f t="shared" si="0"/>
        <v>1.296</v>
      </c>
      <c r="E14" s="20">
        <v>5</v>
      </c>
      <c r="F14" s="23">
        <v>16</v>
      </c>
      <c r="G14" s="18">
        <v>2.1800000000000002</v>
      </c>
      <c r="H14" s="19">
        <v>1.31</v>
      </c>
      <c r="I14" s="19">
        <f t="shared" si="1"/>
        <v>1.2981</v>
      </c>
      <c r="J14" s="20">
        <v>8</v>
      </c>
      <c r="L14" s="15" t="s">
        <v>18</v>
      </c>
      <c r="M14" s="1">
        <f>MAX(E11:E22,J11:J22)</f>
        <v>14</v>
      </c>
    </row>
    <row r="15" spans="1:13" ht="27" customHeight="1" x14ac:dyDescent="0.4">
      <c r="A15" s="22">
        <v>5</v>
      </c>
      <c r="B15" s="18">
        <v>2.1800000000000002</v>
      </c>
      <c r="C15" s="19">
        <v>1.3120000000000001</v>
      </c>
      <c r="D15" s="19">
        <f t="shared" si="0"/>
        <v>1.298</v>
      </c>
      <c r="E15" s="20">
        <v>5</v>
      </c>
      <c r="F15" s="23">
        <v>17</v>
      </c>
      <c r="G15" s="18">
        <v>2.1800000000000002</v>
      </c>
      <c r="H15" s="19">
        <v>1.3109999999999999</v>
      </c>
      <c r="I15" s="19">
        <f t="shared" si="1"/>
        <v>1.2984</v>
      </c>
      <c r="J15" s="20">
        <v>7</v>
      </c>
      <c r="L15" s="15" t="s">
        <v>19</v>
      </c>
      <c r="M15" s="1">
        <f>MIN(E11:E22,J11:J22)</f>
        <v>4</v>
      </c>
    </row>
    <row r="16" spans="1:13" ht="27" customHeight="1" x14ac:dyDescent="0.4">
      <c r="A16" s="22">
        <v>6</v>
      </c>
      <c r="B16" s="18">
        <v>2.1800000000000002</v>
      </c>
      <c r="C16" s="19">
        <v>1.3080000000000001</v>
      </c>
      <c r="D16" s="19">
        <f t="shared" si="0"/>
        <v>1.2947</v>
      </c>
      <c r="E16" s="20">
        <v>6</v>
      </c>
      <c r="F16" s="23">
        <v>18</v>
      </c>
      <c r="G16" s="18">
        <v>2.1800000000000002</v>
      </c>
      <c r="H16" s="19">
        <v>1.3109999999999999</v>
      </c>
      <c r="I16" s="19">
        <f t="shared" si="1"/>
        <v>1.2984</v>
      </c>
      <c r="J16" s="20">
        <v>7</v>
      </c>
      <c r="L16" s="25"/>
    </row>
    <row r="17" spans="1:13" ht="27" customHeight="1" x14ac:dyDescent="0.4">
      <c r="A17" s="22">
        <v>7</v>
      </c>
      <c r="B17" s="18">
        <v>2.1800000000000002</v>
      </c>
      <c r="C17" s="19">
        <v>1.3069999999999999</v>
      </c>
      <c r="D17" s="19">
        <f>$C17+0.0007*($E17-25)</f>
        <v>1.2936999999999999</v>
      </c>
      <c r="E17" s="20">
        <v>6</v>
      </c>
      <c r="F17" s="23">
        <v>19</v>
      </c>
      <c r="G17" s="18">
        <v>2.1800000000000002</v>
      </c>
      <c r="H17" s="19">
        <v>1.3129999999999999</v>
      </c>
      <c r="I17" s="19">
        <f t="shared" si="1"/>
        <v>1.2996999999999999</v>
      </c>
      <c r="J17" s="20">
        <v>6</v>
      </c>
      <c r="L17" s="25"/>
    </row>
    <row r="18" spans="1:13" ht="27" customHeight="1" x14ac:dyDescent="0.4">
      <c r="A18" s="22">
        <v>8</v>
      </c>
      <c r="B18" s="18">
        <v>2.1800000000000002</v>
      </c>
      <c r="C18" s="19">
        <v>1.3109999999999999</v>
      </c>
      <c r="D18" s="19">
        <f t="shared" si="0"/>
        <v>1.2976999999999999</v>
      </c>
      <c r="E18" s="20">
        <v>6</v>
      </c>
      <c r="F18" s="23">
        <v>20</v>
      </c>
      <c r="G18" s="18">
        <v>2.19</v>
      </c>
      <c r="H18" s="19">
        <v>1.319</v>
      </c>
      <c r="I18" s="19">
        <f t="shared" si="1"/>
        <v>1.3056999999999999</v>
      </c>
      <c r="J18" s="20">
        <v>6</v>
      </c>
      <c r="L18" s="25"/>
    </row>
    <row r="19" spans="1:13" ht="27" customHeight="1" x14ac:dyDescent="0.4">
      <c r="A19" s="41">
        <v>9</v>
      </c>
      <c r="B19" s="18">
        <v>2.1800000000000002</v>
      </c>
      <c r="C19" s="42">
        <v>1.3140000000000001</v>
      </c>
      <c r="D19" s="42">
        <f t="shared" si="0"/>
        <v>1.3014000000000001</v>
      </c>
      <c r="E19" s="40">
        <v>7</v>
      </c>
      <c r="F19" s="23">
        <v>21</v>
      </c>
      <c r="G19" s="18">
        <v>2.19</v>
      </c>
      <c r="H19" s="19">
        <v>1.3160000000000001</v>
      </c>
      <c r="I19" s="19">
        <f t="shared" si="1"/>
        <v>1.3027</v>
      </c>
      <c r="J19" s="20">
        <v>6</v>
      </c>
      <c r="L19" s="25"/>
      <c r="M19" s="16"/>
    </row>
    <row r="20" spans="1:13" ht="27" customHeight="1" x14ac:dyDescent="0.4">
      <c r="A20" s="41">
        <v>10</v>
      </c>
      <c r="B20" s="18">
        <v>2.17</v>
      </c>
      <c r="C20" s="42">
        <v>1.306</v>
      </c>
      <c r="D20" s="42">
        <f t="shared" si="0"/>
        <v>1.2934000000000001</v>
      </c>
      <c r="E20" s="40">
        <v>7</v>
      </c>
      <c r="F20" s="23">
        <v>22</v>
      </c>
      <c r="G20" s="18">
        <v>2.19</v>
      </c>
      <c r="H20" s="19">
        <v>1.3169999999999999</v>
      </c>
      <c r="I20" s="19">
        <f t="shared" si="1"/>
        <v>1.3044</v>
      </c>
      <c r="J20" s="20">
        <v>7</v>
      </c>
      <c r="L20" s="25"/>
    </row>
    <row r="21" spans="1:13" ht="27" customHeight="1" x14ac:dyDescent="0.4">
      <c r="A21" s="22">
        <v>11</v>
      </c>
      <c r="B21" s="18">
        <v>2.1800000000000002</v>
      </c>
      <c r="C21" s="19">
        <v>1.3129999999999999</v>
      </c>
      <c r="D21" s="19">
        <f t="shared" si="0"/>
        <v>1.2996999999999999</v>
      </c>
      <c r="E21" s="20">
        <v>6</v>
      </c>
      <c r="F21" s="23">
        <v>23</v>
      </c>
      <c r="G21" s="18">
        <v>2.1800000000000002</v>
      </c>
      <c r="H21" s="19">
        <v>1.3109999999999999</v>
      </c>
      <c r="I21" s="19">
        <f t="shared" si="1"/>
        <v>1.2990999999999999</v>
      </c>
      <c r="J21" s="20">
        <v>8</v>
      </c>
      <c r="L21" s="25"/>
    </row>
    <row r="22" spans="1:13" ht="27" customHeight="1" thickBot="1" x14ac:dyDescent="0.45">
      <c r="A22" s="26">
        <v>12</v>
      </c>
      <c r="B22" s="18">
        <v>2.1800000000000002</v>
      </c>
      <c r="C22" s="27">
        <v>1.3109999999999999</v>
      </c>
      <c r="D22" s="27">
        <f t="shared" si="0"/>
        <v>1.2969999999999999</v>
      </c>
      <c r="E22" s="20">
        <v>5</v>
      </c>
      <c r="F22" s="38">
        <v>24</v>
      </c>
      <c r="G22" s="18">
        <v>2.1800000000000002</v>
      </c>
      <c r="H22" s="39">
        <v>1.3140000000000001</v>
      </c>
      <c r="I22" s="39">
        <f t="shared" si="1"/>
        <v>1.3007</v>
      </c>
      <c r="J22" s="40">
        <v>6</v>
      </c>
      <c r="L22" s="25"/>
    </row>
    <row r="23" spans="1:13" ht="16.8" x14ac:dyDescent="0.4">
      <c r="E23" s="29">
        <f>SUM(E11:E22)</f>
        <v>67</v>
      </c>
      <c r="G23" s="30">
        <f>+H23/24</f>
        <v>6.708333333333333</v>
      </c>
      <c r="H23" s="31">
        <f>+J23+E23</f>
        <v>161</v>
      </c>
      <c r="J23" s="31">
        <f>SUM(J11:J22)</f>
        <v>94</v>
      </c>
      <c r="L23" s="25"/>
    </row>
    <row r="24" spans="1:13" ht="17.399999999999999" thickBot="1" x14ac:dyDescent="0.45">
      <c r="A24" s="60" t="s">
        <v>8</v>
      </c>
      <c r="B24" s="60"/>
      <c r="L24" s="25"/>
    </row>
    <row r="25" spans="1:13" ht="17.399999999999999" customHeight="1" x14ac:dyDescent="0.4">
      <c r="A25" s="61"/>
      <c r="B25" s="62"/>
      <c r="C25" s="62"/>
      <c r="D25" s="62"/>
      <c r="E25" s="62"/>
      <c r="F25" s="62"/>
      <c r="G25" s="62"/>
      <c r="H25" s="62"/>
      <c r="I25" s="62"/>
      <c r="J25" s="63"/>
      <c r="L25" s="25"/>
    </row>
    <row r="26" spans="1:13" ht="17.399999999999999" customHeight="1" x14ac:dyDescent="0.4">
      <c r="A26" s="64"/>
      <c r="B26" s="65"/>
      <c r="C26" s="65"/>
      <c r="D26" s="65"/>
      <c r="E26" s="65"/>
      <c r="F26" s="65"/>
      <c r="G26" s="65"/>
      <c r="H26" s="65"/>
      <c r="I26" s="65"/>
      <c r="J26" s="66"/>
      <c r="L26" s="25"/>
    </row>
    <row r="27" spans="1:13" ht="17.399999999999999" customHeight="1" x14ac:dyDescent="0.4">
      <c r="A27" s="64"/>
      <c r="B27" s="65"/>
      <c r="C27" s="65"/>
      <c r="D27" s="65"/>
      <c r="E27" s="65"/>
      <c r="F27" s="65"/>
      <c r="G27" s="65"/>
      <c r="H27" s="65"/>
      <c r="I27" s="65"/>
      <c r="J27" s="66"/>
      <c r="L27" s="25"/>
    </row>
    <row r="28" spans="1:13" ht="17.399999999999999" customHeight="1" x14ac:dyDescent="0.4">
      <c r="A28" s="64"/>
      <c r="B28" s="65"/>
      <c r="C28" s="65"/>
      <c r="D28" s="65"/>
      <c r="E28" s="65"/>
      <c r="F28" s="65"/>
      <c r="G28" s="65"/>
      <c r="H28" s="65"/>
      <c r="I28" s="65"/>
      <c r="J28" s="66"/>
      <c r="L28" s="25"/>
    </row>
    <row r="29" spans="1:13" ht="17.399999999999999" customHeight="1" x14ac:dyDescent="0.4">
      <c r="A29" s="64"/>
      <c r="B29" s="65"/>
      <c r="C29" s="65"/>
      <c r="D29" s="65"/>
      <c r="E29" s="65"/>
      <c r="F29" s="65"/>
      <c r="G29" s="65"/>
      <c r="H29" s="65"/>
      <c r="I29" s="65"/>
      <c r="J29" s="66"/>
      <c r="L29" s="25"/>
    </row>
    <row r="30" spans="1:13" ht="17.399999999999999" customHeight="1" x14ac:dyDescent="0.4">
      <c r="A30" s="64"/>
      <c r="B30" s="65"/>
      <c r="C30" s="65"/>
      <c r="D30" s="65"/>
      <c r="E30" s="65"/>
      <c r="F30" s="65"/>
      <c r="G30" s="65"/>
      <c r="H30" s="65"/>
      <c r="I30" s="65"/>
      <c r="J30" s="66"/>
      <c r="L30" s="25"/>
    </row>
    <row r="31" spans="1:13" ht="17.399999999999999" customHeight="1" x14ac:dyDescent="0.4">
      <c r="A31" s="64"/>
      <c r="B31" s="65"/>
      <c r="C31" s="65"/>
      <c r="D31" s="65"/>
      <c r="E31" s="65"/>
      <c r="F31" s="65"/>
      <c r="G31" s="65"/>
      <c r="H31" s="65"/>
      <c r="I31" s="65"/>
      <c r="J31" s="66"/>
      <c r="L31" s="25"/>
    </row>
    <row r="32" spans="1:13" ht="17.399999999999999" customHeight="1" x14ac:dyDescent="0.4">
      <c r="A32" s="64"/>
      <c r="B32" s="65"/>
      <c r="C32" s="65"/>
      <c r="D32" s="65"/>
      <c r="E32" s="65"/>
      <c r="F32" s="65"/>
      <c r="G32" s="65"/>
      <c r="H32" s="65"/>
      <c r="I32" s="65"/>
      <c r="J32" s="66"/>
      <c r="L32" s="25"/>
    </row>
    <row r="33" spans="1:12" ht="17.399999999999999" customHeight="1" x14ac:dyDescent="0.4">
      <c r="A33" s="64"/>
      <c r="B33" s="65"/>
      <c r="C33" s="65"/>
      <c r="D33" s="65"/>
      <c r="E33" s="65"/>
      <c r="F33" s="65"/>
      <c r="G33" s="65"/>
      <c r="H33" s="65"/>
      <c r="I33" s="65"/>
      <c r="J33" s="66"/>
      <c r="L33" s="25"/>
    </row>
    <row r="34" spans="1:12" ht="17.399999999999999" customHeight="1" x14ac:dyDescent="0.4">
      <c r="A34" s="64"/>
      <c r="B34" s="65"/>
      <c r="C34" s="65"/>
      <c r="D34" s="65"/>
      <c r="E34" s="65"/>
      <c r="F34" s="65"/>
      <c r="G34" s="65"/>
      <c r="H34" s="65"/>
      <c r="I34" s="65"/>
      <c r="J34" s="66"/>
    </row>
    <row r="35" spans="1:12" ht="17.399999999999999" customHeight="1" x14ac:dyDescent="0.4">
      <c r="A35" s="64"/>
      <c r="B35" s="65"/>
      <c r="C35" s="65"/>
      <c r="D35" s="65"/>
      <c r="E35" s="65"/>
      <c r="F35" s="65"/>
      <c r="G35" s="65"/>
      <c r="H35" s="65"/>
      <c r="I35" s="65"/>
      <c r="J35" s="66"/>
    </row>
    <row r="36" spans="1:12" ht="17.399999999999999" customHeight="1" x14ac:dyDescent="0.4">
      <c r="A36" s="64"/>
      <c r="B36" s="65"/>
      <c r="C36" s="65"/>
      <c r="D36" s="65"/>
      <c r="E36" s="65"/>
      <c r="F36" s="65"/>
      <c r="G36" s="65"/>
      <c r="H36" s="65"/>
      <c r="I36" s="65"/>
      <c r="J36" s="66"/>
    </row>
    <row r="37" spans="1:12" ht="17.399999999999999" customHeight="1" x14ac:dyDescent="0.4">
      <c r="A37" s="64"/>
      <c r="B37" s="65"/>
      <c r="C37" s="65"/>
      <c r="D37" s="65"/>
      <c r="E37" s="65"/>
      <c r="F37" s="65"/>
      <c r="G37" s="65"/>
      <c r="H37" s="65"/>
      <c r="I37" s="65"/>
      <c r="J37" s="66"/>
    </row>
    <row r="38" spans="1:12" ht="17.399999999999999" customHeight="1" x14ac:dyDescent="0.4">
      <c r="A38" s="64"/>
      <c r="B38" s="65"/>
      <c r="C38" s="65"/>
      <c r="D38" s="65"/>
      <c r="E38" s="65"/>
      <c r="F38" s="65"/>
      <c r="G38" s="65"/>
      <c r="H38" s="65"/>
      <c r="I38" s="65"/>
      <c r="J38" s="66"/>
    </row>
    <row r="39" spans="1:12" ht="0.6" customHeight="1" x14ac:dyDescent="0.4">
      <c r="A39" s="64"/>
      <c r="B39" s="65"/>
      <c r="C39" s="65"/>
      <c r="D39" s="65"/>
      <c r="E39" s="65"/>
      <c r="F39" s="65"/>
      <c r="G39" s="65"/>
      <c r="H39" s="65"/>
      <c r="I39" s="65"/>
      <c r="J39" s="66"/>
    </row>
    <row r="40" spans="1:12" ht="17.399999999999999" customHeight="1" x14ac:dyDescent="0.4">
      <c r="A40" s="64"/>
      <c r="B40" s="65"/>
      <c r="C40" s="65"/>
      <c r="D40" s="65"/>
      <c r="E40" s="65"/>
      <c r="F40" s="65"/>
      <c r="G40" s="65"/>
      <c r="H40" s="65"/>
      <c r="I40" s="65"/>
      <c r="J40" s="66"/>
    </row>
    <row r="41" spans="1:12" ht="17.399999999999999" customHeight="1" x14ac:dyDescent="0.4">
      <c r="A41" s="64"/>
      <c r="B41" s="65"/>
      <c r="C41" s="65"/>
      <c r="D41" s="65"/>
      <c r="E41" s="65"/>
      <c r="F41" s="65"/>
      <c r="G41" s="65"/>
      <c r="H41" s="65"/>
      <c r="I41" s="65"/>
      <c r="J41" s="66"/>
    </row>
    <row r="42" spans="1:12" ht="17.399999999999999" customHeight="1" x14ac:dyDescent="0.4">
      <c r="A42" s="64"/>
      <c r="B42" s="65"/>
      <c r="C42" s="65"/>
      <c r="D42" s="65"/>
      <c r="E42" s="65"/>
      <c r="F42" s="65"/>
      <c r="G42" s="65"/>
      <c r="H42" s="65"/>
      <c r="I42" s="65"/>
      <c r="J42" s="66"/>
    </row>
    <row r="43" spans="1:12" ht="17.399999999999999" customHeight="1" x14ac:dyDescent="0.4">
      <c r="A43" s="64"/>
      <c r="B43" s="65"/>
      <c r="C43" s="65"/>
      <c r="D43" s="65"/>
      <c r="E43" s="65"/>
      <c r="F43" s="65"/>
      <c r="G43" s="65"/>
      <c r="H43" s="65"/>
      <c r="I43" s="65"/>
      <c r="J43" s="66"/>
    </row>
    <row r="44" spans="1:12" ht="17.399999999999999" customHeight="1" x14ac:dyDescent="0.4">
      <c r="A44" s="64"/>
      <c r="B44" s="65"/>
      <c r="C44" s="65"/>
      <c r="D44" s="65"/>
      <c r="E44" s="65"/>
      <c r="F44" s="65"/>
      <c r="G44" s="65"/>
      <c r="H44" s="65"/>
      <c r="I44" s="65"/>
      <c r="J44" s="66"/>
    </row>
    <row r="45" spans="1:12" ht="17.399999999999999" customHeight="1" x14ac:dyDescent="0.4">
      <c r="A45" s="64"/>
      <c r="B45" s="65"/>
      <c r="C45" s="65"/>
      <c r="D45" s="65"/>
      <c r="E45" s="65"/>
      <c r="F45" s="65"/>
      <c r="G45" s="65"/>
      <c r="H45" s="65"/>
      <c r="I45" s="65"/>
      <c r="J45" s="66"/>
    </row>
    <row r="46" spans="1:12" ht="17.399999999999999" customHeight="1" x14ac:dyDescent="0.4">
      <c r="A46" s="64"/>
      <c r="B46" s="65"/>
      <c r="C46" s="65"/>
      <c r="D46" s="65"/>
      <c r="E46" s="65"/>
      <c r="F46" s="65"/>
      <c r="G46" s="65"/>
      <c r="H46" s="65"/>
      <c r="I46" s="65"/>
      <c r="J46" s="66"/>
    </row>
    <row r="47" spans="1:12" ht="17.399999999999999" customHeight="1" x14ac:dyDescent="0.4">
      <c r="A47" s="64"/>
      <c r="B47" s="65"/>
      <c r="C47" s="65"/>
      <c r="D47" s="65"/>
      <c r="E47" s="65"/>
      <c r="F47" s="65"/>
      <c r="G47" s="65"/>
      <c r="H47" s="65"/>
      <c r="I47" s="65"/>
      <c r="J47" s="66"/>
    </row>
    <row r="48" spans="1:12" ht="17.399999999999999" customHeight="1" x14ac:dyDescent="0.4">
      <c r="A48" s="64"/>
      <c r="B48" s="65"/>
      <c r="C48" s="65"/>
      <c r="D48" s="65"/>
      <c r="E48" s="65"/>
      <c r="F48" s="65"/>
      <c r="G48" s="65"/>
      <c r="H48" s="65"/>
      <c r="I48" s="65"/>
      <c r="J48" s="66"/>
    </row>
    <row r="49" spans="1:10" ht="17.399999999999999" customHeight="1" x14ac:dyDescent="0.4">
      <c r="A49" s="64"/>
      <c r="B49" s="65"/>
      <c r="C49" s="65"/>
      <c r="D49" s="65"/>
      <c r="E49" s="65"/>
      <c r="F49" s="65"/>
      <c r="G49" s="65"/>
      <c r="H49" s="65"/>
      <c r="I49" s="65"/>
      <c r="J49" s="66"/>
    </row>
    <row r="50" spans="1:10" ht="17.399999999999999" customHeight="1" x14ac:dyDescent="0.4">
      <c r="A50" s="64"/>
      <c r="B50" s="65"/>
      <c r="C50" s="65"/>
      <c r="D50" s="65"/>
      <c r="E50" s="65"/>
      <c r="F50" s="65"/>
      <c r="G50" s="65"/>
      <c r="H50" s="65"/>
      <c r="I50" s="65"/>
      <c r="J50" s="66"/>
    </row>
    <row r="51" spans="1:10" ht="17.399999999999999" customHeight="1" x14ac:dyDescent="0.4">
      <c r="A51" s="64"/>
      <c r="B51" s="65"/>
      <c r="C51" s="65"/>
      <c r="D51" s="65"/>
      <c r="E51" s="65"/>
      <c r="F51" s="65"/>
      <c r="G51" s="65"/>
      <c r="H51" s="65"/>
      <c r="I51" s="65"/>
      <c r="J51" s="66"/>
    </row>
    <row r="52" spans="1:10" ht="17.399999999999999" customHeight="1" x14ac:dyDescent="0.4">
      <c r="A52" s="64"/>
      <c r="B52" s="65"/>
      <c r="C52" s="65"/>
      <c r="D52" s="65"/>
      <c r="E52" s="65"/>
      <c r="F52" s="65"/>
      <c r="G52" s="65"/>
      <c r="H52" s="65"/>
      <c r="I52" s="65"/>
      <c r="J52" s="66"/>
    </row>
    <row r="53" spans="1:10" ht="17.399999999999999" customHeight="1" thickBot="1" x14ac:dyDescent="0.45">
      <c r="A53" s="88"/>
      <c r="B53" s="89"/>
      <c r="C53" s="89"/>
      <c r="D53" s="89"/>
      <c r="E53" s="89"/>
      <c r="F53" s="89"/>
      <c r="G53" s="89"/>
      <c r="H53" s="89"/>
      <c r="I53" s="89"/>
      <c r="J53" s="90"/>
    </row>
  </sheetData>
  <autoFilter ref="A10:J10"/>
  <mergeCells count="15">
    <mergeCell ref="A24:B24"/>
    <mergeCell ref="B5:E5"/>
    <mergeCell ref="G5:J5"/>
    <mergeCell ref="B6:E6"/>
    <mergeCell ref="G6:J6"/>
    <mergeCell ref="B7:E7"/>
    <mergeCell ref="G7:J7"/>
    <mergeCell ref="A25:J53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="85" zoomScaleNormal="85" workbookViewId="0">
      <selection activeCell="E14" sqref="E14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52" t="s">
        <v>27</v>
      </c>
      <c r="B1" s="52"/>
      <c r="C1" s="52"/>
      <c r="D1" s="52"/>
      <c r="E1" s="52"/>
      <c r="F1" s="52"/>
      <c r="G1" s="52"/>
      <c r="H1" s="52"/>
      <c r="I1" s="52"/>
      <c r="J1" s="52"/>
    </row>
    <row r="2" spans="1:13" ht="23.4" customHeight="1" x14ac:dyDescent="0.4">
      <c r="A2" s="2" t="s">
        <v>0</v>
      </c>
      <c r="B2" s="53" t="s">
        <v>20</v>
      </c>
      <c r="C2" s="54"/>
      <c r="D2" s="55"/>
      <c r="E2" s="55"/>
      <c r="F2" s="3" t="s">
        <v>21</v>
      </c>
      <c r="G2" s="56">
        <v>52</v>
      </c>
      <c r="H2" s="57"/>
      <c r="I2" s="58"/>
      <c r="J2" s="59"/>
    </row>
    <row r="3" spans="1:13" ht="23.4" customHeight="1" x14ac:dyDescent="0.4">
      <c r="A3" s="4" t="s">
        <v>1</v>
      </c>
      <c r="B3" s="45" t="s">
        <v>28</v>
      </c>
      <c r="C3" s="46"/>
      <c r="D3" s="46"/>
      <c r="E3" s="47"/>
      <c r="F3" s="4" t="s">
        <v>22</v>
      </c>
      <c r="G3" s="48"/>
      <c r="H3" s="49"/>
      <c r="I3" s="50"/>
      <c r="J3" s="51"/>
    </row>
    <row r="4" spans="1:13" ht="23.4" customHeight="1" x14ac:dyDescent="0.4">
      <c r="A4" s="4" t="s">
        <v>9</v>
      </c>
      <c r="B4" s="45" t="s">
        <v>34</v>
      </c>
      <c r="C4" s="46"/>
      <c r="D4" s="46"/>
      <c r="E4" s="47"/>
      <c r="F4" s="5" t="s">
        <v>23</v>
      </c>
      <c r="G4" s="48" t="s">
        <v>35</v>
      </c>
      <c r="H4" s="49"/>
      <c r="I4" s="50"/>
      <c r="J4" s="51"/>
    </row>
    <row r="5" spans="1:13" ht="23.4" customHeight="1" x14ac:dyDescent="0.4">
      <c r="A5" s="4" t="s">
        <v>2</v>
      </c>
      <c r="B5" s="67" t="s">
        <v>33</v>
      </c>
      <c r="C5" s="68"/>
      <c r="D5" s="69"/>
      <c r="E5" s="69"/>
      <c r="F5" s="4" t="s">
        <v>24</v>
      </c>
      <c r="G5" s="48" t="s">
        <v>32</v>
      </c>
      <c r="H5" s="49"/>
      <c r="I5" s="50"/>
      <c r="J5" s="51"/>
    </row>
    <row r="6" spans="1:13" ht="23.4" customHeight="1" x14ac:dyDescent="0.4">
      <c r="A6" s="4" t="s">
        <v>3</v>
      </c>
      <c r="B6" s="70" t="s">
        <v>29</v>
      </c>
      <c r="C6" s="71"/>
      <c r="D6" s="72"/>
      <c r="E6" s="72"/>
      <c r="F6" s="4" t="s">
        <v>25</v>
      </c>
      <c r="G6" s="73"/>
      <c r="H6" s="74"/>
      <c r="I6" s="75"/>
      <c r="J6" s="76"/>
    </row>
    <row r="7" spans="1:13" ht="23.4" customHeight="1" thickBot="1" x14ac:dyDescent="0.45">
      <c r="A7" s="6" t="s">
        <v>13</v>
      </c>
      <c r="B7" s="77" t="s">
        <v>30</v>
      </c>
      <c r="C7" s="78"/>
      <c r="D7" s="79"/>
      <c r="E7" s="79"/>
      <c r="F7" s="6" t="s">
        <v>26</v>
      </c>
      <c r="G7" s="80" t="s">
        <v>31</v>
      </c>
      <c r="H7" s="81"/>
      <c r="I7" s="82"/>
      <c r="J7" s="83"/>
    </row>
    <row r="8" spans="1:13" ht="16.8" x14ac:dyDescent="0.4">
      <c r="A8" s="7"/>
      <c r="B8" s="8"/>
      <c r="C8" s="8"/>
      <c r="D8" s="8"/>
      <c r="E8" s="8"/>
      <c r="F8" s="7"/>
      <c r="G8" s="43"/>
      <c r="H8" s="43"/>
      <c r="I8" s="43"/>
      <c r="J8" s="43"/>
    </row>
    <row r="9" spans="1:13" ht="17.399999999999999" thickBot="1" x14ac:dyDescent="0.45">
      <c r="A9" s="9"/>
      <c r="B9" s="10"/>
      <c r="C9" s="10"/>
      <c r="D9" s="10"/>
      <c r="E9" s="10"/>
      <c r="F9" s="9"/>
      <c r="G9" s="44"/>
      <c r="H9" s="44"/>
      <c r="I9" s="44"/>
      <c r="J9" s="44"/>
    </row>
    <row r="10" spans="1:13" ht="27" customHeight="1" thickBot="1" x14ac:dyDescent="0.45">
      <c r="A10" s="11" t="s">
        <v>4</v>
      </c>
      <c r="B10" s="12" t="s">
        <v>5</v>
      </c>
      <c r="C10" s="12" t="s">
        <v>10</v>
      </c>
      <c r="D10" s="12" t="s">
        <v>11</v>
      </c>
      <c r="E10" s="12" t="s">
        <v>7</v>
      </c>
      <c r="F10" s="12" t="s">
        <v>4</v>
      </c>
      <c r="G10" s="12" t="s">
        <v>5</v>
      </c>
      <c r="H10" s="12" t="s">
        <v>6</v>
      </c>
      <c r="I10" s="13" t="s">
        <v>12</v>
      </c>
      <c r="J10" s="14" t="s">
        <v>7</v>
      </c>
      <c r="L10" s="15" t="s">
        <v>14</v>
      </c>
      <c r="M10" s="16">
        <f>MAX(G11:G22,B11:B22)</f>
        <v>1.95</v>
      </c>
    </row>
    <row r="11" spans="1:13" ht="27" customHeight="1" thickTop="1" x14ac:dyDescent="0.4">
      <c r="A11" s="17">
        <v>1</v>
      </c>
      <c r="B11" s="18">
        <v>1.95</v>
      </c>
      <c r="C11" s="19"/>
      <c r="D11" s="19">
        <f>$C11+0.0007*($E11-25)</f>
        <v>-1.7499999999999998E-2</v>
      </c>
      <c r="E11" s="20"/>
      <c r="F11" s="21">
        <v>13</v>
      </c>
      <c r="G11" s="18">
        <v>1.95</v>
      </c>
      <c r="H11" s="19"/>
      <c r="I11" s="19">
        <f>$H11+0.0007*($J11-25)</f>
        <v>-1.7499999999999998E-2</v>
      </c>
      <c r="J11" s="20"/>
      <c r="L11" s="15" t="s">
        <v>15</v>
      </c>
      <c r="M11" s="16">
        <f>MIN(B11:B22,G11:G22)</f>
        <v>1.32</v>
      </c>
    </row>
    <row r="12" spans="1:13" ht="27" customHeight="1" x14ac:dyDescent="0.4">
      <c r="A12" s="22">
        <v>2</v>
      </c>
      <c r="B12" s="18">
        <v>1.94</v>
      </c>
      <c r="C12" s="19"/>
      <c r="D12" s="19">
        <f t="shared" ref="D12:D22" si="0">$C12+0.0007*($E12-25)</f>
        <v>-1.7499999999999998E-2</v>
      </c>
      <c r="E12" s="20"/>
      <c r="F12" s="84">
        <v>14</v>
      </c>
      <c r="G12" s="85">
        <v>1.32</v>
      </c>
      <c r="H12" s="86"/>
      <c r="I12" s="86">
        <f t="shared" ref="I12:I22" si="1">$H12+0.0007*($J12-25)</f>
        <v>-1.7499999999999998E-2</v>
      </c>
      <c r="J12" s="87"/>
      <c r="L12" s="15" t="s">
        <v>16</v>
      </c>
      <c r="M12" s="24">
        <f>MAX(D11:D22,I11:I22)</f>
        <v>-1.7499999999999998E-2</v>
      </c>
    </row>
    <row r="13" spans="1:13" ht="27" customHeight="1" x14ac:dyDescent="0.4">
      <c r="A13" s="22">
        <v>3</v>
      </c>
      <c r="B13" s="18">
        <v>1.93</v>
      </c>
      <c r="C13" s="19"/>
      <c r="D13" s="19">
        <f t="shared" si="0"/>
        <v>-1.7499999999999998E-2</v>
      </c>
      <c r="E13" s="20"/>
      <c r="F13" s="23">
        <v>15</v>
      </c>
      <c r="G13" s="18">
        <v>1.95</v>
      </c>
      <c r="H13" s="19"/>
      <c r="I13" s="19">
        <f t="shared" si="1"/>
        <v>-1.7499999999999998E-2</v>
      </c>
      <c r="J13" s="20"/>
      <c r="L13" s="15" t="s">
        <v>17</v>
      </c>
      <c r="M13" s="24">
        <f>MIN(D11:D22,I11:I22)</f>
        <v>-1.7499999999999998E-2</v>
      </c>
    </row>
    <row r="14" spans="1:13" ht="27" customHeight="1" x14ac:dyDescent="0.4">
      <c r="A14" s="22">
        <v>4</v>
      </c>
      <c r="B14" s="18">
        <v>1.94</v>
      </c>
      <c r="C14" s="19"/>
      <c r="D14" s="19">
        <f t="shared" si="0"/>
        <v>-1.7499999999999998E-2</v>
      </c>
      <c r="E14" s="20"/>
      <c r="F14" s="23">
        <v>16</v>
      </c>
      <c r="G14" s="18">
        <v>1.94</v>
      </c>
      <c r="H14" s="19"/>
      <c r="I14" s="19">
        <f t="shared" si="1"/>
        <v>-1.7499999999999998E-2</v>
      </c>
      <c r="J14" s="20"/>
      <c r="L14" s="15" t="s">
        <v>18</v>
      </c>
      <c r="M14" s="1">
        <f>MAX(E11:E22,J11:J22)</f>
        <v>0</v>
      </c>
    </row>
    <row r="15" spans="1:13" ht="27" customHeight="1" x14ac:dyDescent="0.4">
      <c r="A15" s="22">
        <v>5</v>
      </c>
      <c r="B15" s="18">
        <v>1.94</v>
      </c>
      <c r="C15" s="19"/>
      <c r="D15" s="19">
        <f t="shared" si="0"/>
        <v>-1.7499999999999998E-2</v>
      </c>
      <c r="E15" s="20"/>
      <c r="F15" s="23">
        <v>17</v>
      </c>
      <c r="G15" s="18">
        <v>1.93</v>
      </c>
      <c r="H15" s="19"/>
      <c r="I15" s="19">
        <f t="shared" si="1"/>
        <v>-1.7499999999999998E-2</v>
      </c>
      <c r="J15" s="20"/>
      <c r="L15" s="15" t="s">
        <v>19</v>
      </c>
      <c r="M15" s="1">
        <f>MIN(E11:E22,J11:J22)</f>
        <v>0</v>
      </c>
    </row>
    <row r="16" spans="1:13" ht="27" customHeight="1" x14ac:dyDescent="0.4">
      <c r="A16" s="22">
        <v>6</v>
      </c>
      <c r="B16" s="18">
        <v>1.93</v>
      </c>
      <c r="C16" s="19"/>
      <c r="D16" s="19">
        <f t="shared" si="0"/>
        <v>-1.7499999999999998E-2</v>
      </c>
      <c r="E16" s="20"/>
      <c r="F16" s="23">
        <v>18</v>
      </c>
      <c r="G16" s="18">
        <v>1.93</v>
      </c>
      <c r="H16" s="19"/>
      <c r="I16" s="19">
        <f t="shared" si="1"/>
        <v>-1.7499999999999998E-2</v>
      </c>
      <c r="J16" s="20"/>
      <c r="L16" s="25"/>
    </row>
    <row r="17" spans="1:13" ht="27" customHeight="1" x14ac:dyDescent="0.4">
      <c r="A17" s="22">
        <v>7</v>
      </c>
      <c r="B17" s="18">
        <v>1.95</v>
      </c>
      <c r="C17" s="19"/>
      <c r="D17" s="19">
        <f>$C17+0.0007*($E17-25)</f>
        <v>-1.7499999999999998E-2</v>
      </c>
      <c r="E17" s="20"/>
      <c r="F17" s="23">
        <v>19</v>
      </c>
      <c r="G17" s="18">
        <v>1.94</v>
      </c>
      <c r="H17" s="19"/>
      <c r="I17" s="19">
        <f t="shared" si="1"/>
        <v>-1.7499999999999998E-2</v>
      </c>
      <c r="J17" s="20"/>
      <c r="L17" s="25"/>
    </row>
    <row r="18" spans="1:13" ht="27" customHeight="1" x14ac:dyDescent="0.4">
      <c r="A18" s="22">
        <v>8</v>
      </c>
      <c r="B18" s="18">
        <v>1.94</v>
      </c>
      <c r="C18" s="19"/>
      <c r="D18" s="19">
        <f t="shared" si="0"/>
        <v>-1.7499999999999998E-2</v>
      </c>
      <c r="E18" s="20"/>
      <c r="F18" s="23">
        <v>20</v>
      </c>
      <c r="G18" s="18">
        <v>1.93</v>
      </c>
      <c r="H18" s="19"/>
      <c r="I18" s="19">
        <f t="shared" si="1"/>
        <v>-1.7499999999999998E-2</v>
      </c>
      <c r="J18" s="20"/>
      <c r="L18" s="25"/>
    </row>
    <row r="19" spans="1:13" ht="27" customHeight="1" x14ac:dyDescent="0.4">
      <c r="A19" s="41">
        <v>9</v>
      </c>
      <c r="B19" s="18">
        <v>1.94</v>
      </c>
      <c r="C19" s="42"/>
      <c r="D19" s="42">
        <f t="shared" si="0"/>
        <v>-1.7499999999999998E-2</v>
      </c>
      <c r="E19" s="40"/>
      <c r="F19" s="23">
        <v>21</v>
      </c>
      <c r="G19" s="18">
        <v>1.93</v>
      </c>
      <c r="H19" s="19"/>
      <c r="I19" s="19">
        <f t="shared" si="1"/>
        <v>-1.7499999999999998E-2</v>
      </c>
      <c r="J19" s="20"/>
      <c r="L19" s="25"/>
      <c r="M19" s="16"/>
    </row>
    <row r="20" spans="1:13" ht="27" customHeight="1" x14ac:dyDescent="0.4">
      <c r="A20" s="41">
        <v>10</v>
      </c>
      <c r="B20" s="18">
        <v>1.93</v>
      </c>
      <c r="C20" s="42"/>
      <c r="D20" s="42">
        <f t="shared" si="0"/>
        <v>-1.7499999999999998E-2</v>
      </c>
      <c r="E20" s="40"/>
      <c r="F20" s="23">
        <v>22</v>
      </c>
      <c r="G20" s="18">
        <v>1.93</v>
      </c>
      <c r="H20" s="19"/>
      <c r="I20" s="19">
        <f t="shared" si="1"/>
        <v>-1.7499999999999998E-2</v>
      </c>
      <c r="J20" s="20"/>
      <c r="L20" s="25"/>
    </row>
    <row r="21" spans="1:13" ht="27" customHeight="1" x14ac:dyDescent="0.4">
      <c r="A21" s="22">
        <v>11</v>
      </c>
      <c r="B21" s="18">
        <v>1.93</v>
      </c>
      <c r="C21" s="19"/>
      <c r="D21" s="19">
        <f t="shared" si="0"/>
        <v>-1.7499999999999998E-2</v>
      </c>
      <c r="E21" s="20"/>
      <c r="F21" s="23">
        <v>23</v>
      </c>
      <c r="G21" s="18">
        <v>1.93</v>
      </c>
      <c r="H21" s="19"/>
      <c r="I21" s="19">
        <f t="shared" si="1"/>
        <v>-1.7499999999999998E-2</v>
      </c>
      <c r="J21" s="20"/>
      <c r="L21" s="25"/>
    </row>
    <row r="22" spans="1:13" ht="27" customHeight="1" thickBot="1" x14ac:dyDescent="0.45">
      <c r="A22" s="26">
        <v>12</v>
      </c>
      <c r="B22" s="18">
        <v>1.93</v>
      </c>
      <c r="C22" s="27"/>
      <c r="D22" s="27">
        <f t="shared" si="0"/>
        <v>-1.7499999999999998E-2</v>
      </c>
      <c r="E22" s="20"/>
      <c r="F22" s="38">
        <v>24</v>
      </c>
      <c r="G22" s="18">
        <v>1.93</v>
      </c>
      <c r="H22" s="39"/>
      <c r="I22" s="39">
        <f t="shared" si="1"/>
        <v>-1.7499999999999998E-2</v>
      </c>
      <c r="J22" s="40"/>
      <c r="L22" s="25"/>
    </row>
    <row r="23" spans="1:13" ht="16.8" x14ac:dyDescent="0.4">
      <c r="E23" s="29">
        <f>SUM(E11:E22)</f>
        <v>0</v>
      </c>
      <c r="G23" s="30">
        <f>+H23/24</f>
        <v>0</v>
      </c>
      <c r="H23" s="31">
        <f>+J23+E23</f>
        <v>0</v>
      </c>
      <c r="J23" s="31">
        <f>SUM(J11:J22)</f>
        <v>0</v>
      </c>
      <c r="L23" s="25"/>
    </row>
    <row r="24" spans="1:13" ht="17.399999999999999" thickBot="1" x14ac:dyDescent="0.45">
      <c r="A24" s="60" t="s">
        <v>8</v>
      </c>
      <c r="B24" s="60"/>
      <c r="L24" s="25"/>
    </row>
    <row r="25" spans="1:13" x14ac:dyDescent="0.4">
      <c r="A25" s="61"/>
      <c r="B25" s="62"/>
      <c r="C25" s="62"/>
      <c r="D25" s="62"/>
      <c r="E25" s="62"/>
      <c r="F25" s="62"/>
      <c r="G25" s="62"/>
      <c r="H25" s="62"/>
      <c r="I25" s="62"/>
      <c r="J25" s="63"/>
      <c r="L25" s="25"/>
    </row>
    <row r="26" spans="1:13" x14ac:dyDescent="0.4">
      <c r="A26" s="64"/>
      <c r="B26" s="65"/>
      <c r="C26" s="65"/>
      <c r="D26" s="65"/>
      <c r="E26" s="65"/>
      <c r="F26" s="65"/>
      <c r="G26" s="65"/>
      <c r="H26" s="65"/>
      <c r="I26" s="65"/>
      <c r="J26" s="66"/>
      <c r="L26" s="25"/>
    </row>
    <row r="27" spans="1:13" x14ac:dyDescent="0.4">
      <c r="A27" s="64"/>
      <c r="B27" s="65"/>
      <c r="C27" s="65"/>
      <c r="D27" s="65"/>
      <c r="E27" s="65"/>
      <c r="F27" s="65"/>
      <c r="G27" s="65"/>
      <c r="H27" s="65"/>
      <c r="I27" s="65"/>
      <c r="J27" s="66"/>
      <c r="L27" s="25"/>
    </row>
    <row r="28" spans="1:13" x14ac:dyDescent="0.4">
      <c r="A28" s="64"/>
      <c r="B28" s="65"/>
      <c r="C28" s="65"/>
      <c r="D28" s="65"/>
      <c r="E28" s="65"/>
      <c r="F28" s="65"/>
      <c r="G28" s="65"/>
      <c r="H28" s="65"/>
      <c r="I28" s="65"/>
      <c r="J28" s="66"/>
      <c r="L28" s="25"/>
    </row>
    <row r="29" spans="1:13" x14ac:dyDescent="0.4">
      <c r="A29" s="64"/>
      <c r="B29" s="65"/>
      <c r="C29" s="65"/>
      <c r="D29" s="65"/>
      <c r="E29" s="65"/>
      <c r="F29" s="65"/>
      <c r="G29" s="65"/>
      <c r="H29" s="65"/>
      <c r="I29" s="65"/>
      <c r="J29" s="66"/>
      <c r="L29" s="25"/>
    </row>
    <row r="30" spans="1:13" x14ac:dyDescent="0.4">
      <c r="A30" s="64"/>
      <c r="B30" s="65"/>
      <c r="C30" s="65"/>
      <c r="D30" s="65"/>
      <c r="E30" s="65"/>
      <c r="F30" s="65"/>
      <c r="G30" s="65"/>
      <c r="H30" s="65"/>
      <c r="I30" s="65"/>
      <c r="J30" s="66"/>
      <c r="L30" s="25"/>
    </row>
    <row r="31" spans="1:13" x14ac:dyDescent="0.4">
      <c r="A31" s="64"/>
      <c r="B31" s="65"/>
      <c r="C31" s="65"/>
      <c r="D31" s="65"/>
      <c r="E31" s="65"/>
      <c r="F31" s="65"/>
      <c r="G31" s="65"/>
      <c r="H31" s="65"/>
      <c r="I31" s="65"/>
      <c r="J31" s="66"/>
      <c r="L31" s="25"/>
    </row>
    <row r="32" spans="1:13" x14ac:dyDescent="0.4">
      <c r="A32" s="64"/>
      <c r="B32" s="65"/>
      <c r="C32" s="65"/>
      <c r="D32" s="65"/>
      <c r="E32" s="65"/>
      <c r="F32" s="65"/>
      <c r="G32" s="65"/>
      <c r="H32" s="65"/>
      <c r="I32" s="65"/>
      <c r="J32" s="66"/>
      <c r="L32" s="25"/>
    </row>
    <row r="33" spans="1:12" x14ac:dyDescent="0.4">
      <c r="A33" s="64"/>
      <c r="B33" s="65"/>
      <c r="C33" s="65"/>
      <c r="D33" s="65"/>
      <c r="E33" s="65"/>
      <c r="F33" s="65"/>
      <c r="G33" s="65"/>
      <c r="H33" s="65"/>
      <c r="I33" s="65"/>
      <c r="J33" s="66"/>
      <c r="L33" s="25"/>
    </row>
    <row r="34" spans="1:12" x14ac:dyDescent="0.4">
      <c r="A34" s="64"/>
      <c r="B34" s="65"/>
      <c r="C34" s="65"/>
      <c r="D34" s="65"/>
      <c r="E34" s="65"/>
      <c r="F34" s="65"/>
      <c r="G34" s="65"/>
      <c r="H34" s="65"/>
      <c r="I34" s="65"/>
      <c r="J34" s="66"/>
    </row>
    <row r="35" spans="1:12" x14ac:dyDescent="0.4">
      <c r="A35" s="64"/>
      <c r="B35" s="65"/>
      <c r="C35" s="65"/>
      <c r="D35" s="65"/>
      <c r="E35" s="65"/>
      <c r="F35" s="65"/>
      <c r="G35" s="65"/>
      <c r="H35" s="65"/>
      <c r="I35" s="65"/>
      <c r="J35" s="66"/>
    </row>
    <row r="36" spans="1:12" x14ac:dyDescent="0.4">
      <c r="A36" s="64"/>
      <c r="B36" s="65"/>
      <c r="C36" s="65"/>
      <c r="D36" s="65"/>
      <c r="E36" s="65"/>
      <c r="F36" s="65"/>
      <c r="G36" s="65"/>
      <c r="H36" s="65"/>
      <c r="I36" s="65"/>
      <c r="J36" s="66"/>
    </row>
    <row r="37" spans="1:12" x14ac:dyDescent="0.4">
      <c r="A37" s="64"/>
      <c r="B37" s="65"/>
      <c r="C37" s="65"/>
      <c r="D37" s="65"/>
      <c r="E37" s="65"/>
      <c r="F37" s="65"/>
      <c r="G37" s="65"/>
      <c r="H37" s="65"/>
      <c r="I37" s="65"/>
      <c r="J37" s="66"/>
    </row>
    <row r="38" spans="1:12" x14ac:dyDescent="0.4">
      <c r="A38" s="64"/>
      <c r="B38" s="65"/>
      <c r="C38" s="65"/>
      <c r="D38" s="65"/>
      <c r="E38" s="65"/>
      <c r="F38" s="65"/>
      <c r="G38" s="65"/>
      <c r="H38" s="65"/>
      <c r="I38" s="65"/>
      <c r="J38" s="66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44"/>
      <c r="B40" s="44"/>
      <c r="C40" s="44"/>
      <c r="D40" s="44"/>
      <c r="E40" s="44"/>
      <c r="F40" s="44"/>
      <c r="G40" s="35"/>
      <c r="H40" s="35"/>
      <c r="I40" s="35"/>
      <c r="J40" s="35"/>
    </row>
  </sheetData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A1:J1"/>
    <mergeCell ref="B2:E2"/>
    <mergeCell ref="G2:J2"/>
    <mergeCell ref="B3:E3"/>
    <mergeCell ref="G3:J3"/>
    <mergeCell ref="B4:E4"/>
    <mergeCell ref="G4:J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틸트 부하시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2026-01-13T06:57:55Z</cp:lastPrinted>
  <dcterms:created xsi:type="dcterms:W3CDTF">2020-02-13T23:45:55Z</dcterms:created>
  <dcterms:modified xsi:type="dcterms:W3CDTF">2026-01-21T07:48:31Z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