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 activeTab="1"/>
  </bookViews>
  <sheets>
    <sheet name="2호기" sheetId="2" r:id="rId1"/>
    <sheet name="3호기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4" l="1"/>
  <c r="E23" i="4"/>
  <c r="I22" i="4"/>
  <c r="D22" i="4"/>
  <c r="I21" i="4"/>
  <c r="D21" i="4"/>
  <c r="I20" i="4"/>
  <c r="D20" i="4"/>
  <c r="I19" i="4"/>
  <c r="D19" i="4"/>
  <c r="I18" i="4"/>
  <c r="D18" i="4"/>
  <c r="I17" i="4"/>
  <c r="D17" i="4"/>
  <c r="I16" i="4"/>
  <c r="D16" i="4"/>
  <c r="M15" i="4"/>
  <c r="I15" i="4"/>
  <c r="D15" i="4"/>
  <c r="M14" i="4"/>
  <c r="I14" i="4"/>
  <c r="D14" i="4"/>
  <c r="I13" i="4"/>
  <c r="D13" i="4"/>
  <c r="I12" i="4"/>
  <c r="D12" i="4"/>
  <c r="M11" i="4"/>
  <c r="I11" i="4"/>
  <c r="D11" i="4"/>
  <c r="M10" i="4"/>
  <c r="H23" i="4" l="1"/>
  <c r="G23" i="4" s="1"/>
  <c r="M13" i="4"/>
  <c r="M12" i="4"/>
  <c r="D20" i="2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<sst xmlns="http://schemas.openxmlformats.org/spreadsheetml/2006/main" count="75" uniqueCount="37">
  <si>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</si>
  <si>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</si>
  <si>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</si>
  <si>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</si>
  <si>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</si>
  <si>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</si>
  <si>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</si>
  <si>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</si>
  <si>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</si>
  <si>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</si>
  <si>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</si>
  <si>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</si>
  <si>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</si>
  <si>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</si>
  <si>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</si>
  <si>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</si>
  <si>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</si>
  <si>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</si>
  <si>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</si>
  <si>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</si>
  <si>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</si>
  <si>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</si>
  <si>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</si>
  <si>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</si>
  <si>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</si>
  <si>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</si>
  <si>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 8  . 25    )</t>
    <phoneticPr fontId="1" type="noConversion"/>
  </si>
  <si>
    <t>냄새 발생</t>
    <phoneticPr fontId="1" type="noConversion"/>
  </si>
  <si>
    <t>아워홈 제천 물류센터</t>
    <phoneticPr fontId="1" type="noConversion"/>
  </si>
  <si>
    <t>010-2116-0821</t>
    <phoneticPr fontId="1" type="noConversion"/>
  </si>
  <si>
    <t>도요타 8FBR18</t>
    <phoneticPr fontId="1" type="noConversion"/>
  </si>
  <si>
    <t>한정현</t>
    <phoneticPr fontId="1" type="noConversion"/>
  </si>
  <si>
    <t>2025.03.11-M001</t>
    <phoneticPr fontId="1" type="noConversion"/>
  </si>
  <si>
    <t>VCF280M PIJ02035M, 2호기</t>
    <phoneticPr fontId="1" type="noConversion"/>
  </si>
  <si>
    <t>VCF280M PIJ02035M, 3호기</t>
    <phoneticPr fontId="1" type="noConversion"/>
  </si>
  <si>
    <t>2025.03.19-M017</t>
    <phoneticPr fontId="1" type="noConversion"/>
  </si>
  <si>
    <t>53..89V, 90% 충전중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</si>
</sst>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335280</xdr:colOff>
      <xdr:row>24</xdr:row>
      <xdr:rowOff>129543</xdr:rowOff>
    </xdr:from>
    <xdr:to>
      <xdr:col>2</xdr:col>
      <xdr:colOff>419100</xdr:colOff>
      <xdr:row>36</xdr:row>
      <xdr:rowOff>180343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3180" y="7881623"/>
          <a:ext cx="2336800" cy="1752600"/>
        </a:xfrm>
        <a:prstGeom prst="rect">
          <a:avLst/>
        </a:prstGeom>
      </xdr:spPr>
    </xdr:pic>
    <xdr:clientData/>
  </xdr:twoCellAnchor>
  <xdr:twoCellAnchor editAs="oneCell">
    <xdr:from>
      <xdr:col>2</xdr:col>
      <xdr:colOff>599580</xdr:colOff>
      <xdr:row>24</xdr:row>
      <xdr:rowOff>129402</xdr:rowOff>
    </xdr:from>
    <xdr:to>
      <xdr:col>5</xdr:col>
      <xdr:colOff>746760</xdr:colOff>
      <xdr:row>36</xdr:row>
      <xdr:rowOff>185587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8360" y="7589382"/>
          <a:ext cx="3141840" cy="2342185"/>
        </a:xfrm>
        <a:prstGeom prst="rect">
          <a:avLst/>
        </a:prstGeom>
      </xdr:spPr>
    </xdr:pic>
    <xdr:clientData/>
  </xdr:twoCellAnchor>
  <xdr:twoCellAnchor editAs="oneCell">
    <xdr:from>
      <xdr:col>5</xdr:col>
      <xdr:colOff>917220</xdr:colOff>
      <xdr:row>24</xdr:row>
      <xdr:rowOff>147410</xdr:rowOff>
    </xdr:from>
    <xdr:to>
      <xdr:col>9</xdr:col>
      <xdr:colOff>810931</xdr:colOff>
      <xdr:row>36</xdr:row>
      <xdr:rowOff>182880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0660" y="7607390"/>
          <a:ext cx="3886591" cy="23214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289562</xdr:colOff>
      <xdr:row>24</xdr:row>
      <xdr:rowOff>121924</xdr:rowOff>
    </xdr:from>
    <xdr:to>
      <xdr:col>2</xdr:col>
      <xdr:colOff>449580</xdr:colOff>
      <xdr:row>37</xdr:row>
      <xdr:rowOff>83821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15238" y="7886704"/>
          <a:ext cx="2438397" cy="1828798"/>
        </a:xfrm>
        <a:prstGeom prst="rect">
          <a:avLst/>
        </a:prstGeom>
      </xdr:spPr>
    </xdr:pic>
    <xdr:clientData/>
  </xdr:twoCellAnchor>
  <xdr:twoCellAnchor editAs="oneCell">
    <xdr:from>
      <xdr:col>5</xdr:col>
      <xdr:colOff>805322</xdr:colOff>
      <xdr:row>24</xdr:row>
      <xdr:rowOff>126426</xdr:rowOff>
    </xdr:from>
    <xdr:to>
      <xdr:col>9</xdr:col>
      <xdr:colOff>729522</xdr:colOff>
      <xdr:row>37</xdr:row>
      <xdr:rowOff>68580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8762" y="7586406"/>
          <a:ext cx="3917080" cy="2418654"/>
        </a:xfrm>
        <a:prstGeom prst="rect">
          <a:avLst/>
        </a:prstGeom>
      </xdr:spPr>
    </xdr:pic>
    <xdr:clientData/>
  </xdr:twoCellAnchor>
  <xdr:twoCellAnchor editAs="oneCell">
    <xdr:from>
      <xdr:col>2</xdr:col>
      <xdr:colOff>597181</xdr:colOff>
      <xdr:row>25</xdr:row>
      <xdr:rowOff>99260</xdr:rowOff>
    </xdr:from>
    <xdr:to>
      <xdr:col>5</xdr:col>
      <xdr:colOff>563880</xdr:colOff>
      <xdr:row>35</xdr:row>
      <xdr:rowOff>110433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961" y="7749740"/>
          <a:ext cx="2961359" cy="1916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opLeftCell="A22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26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0</v>
      </c>
      <c r="B2" s="50" t="s">
        <v>27</v>
      </c>
      <c r="C2" s="51"/>
      <c r="D2" s="52"/>
      <c r="E2" s="52"/>
      <c r="F2" s="3" t="s">
        <v>13</v>
      </c>
      <c r="G2" s="53">
        <v>52.65</v>
      </c>
      <c r="H2" s="54"/>
      <c r="I2" s="55"/>
      <c r="J2" s="56"/>
    </row>
    <row r="3" spans="1:13" ht="23.4" customHeight="1" x14ac:dyDescent="0.4">
      <c r="A3" s="4" t="s">
        <v>1</v>
      </c>
      <c r="B3" s="42" t="s">
        <v>28</v>
      </c>
      <c r="C3" s="43"/>
      <c r="D3" s="43"/>
      <c r="E3" s="44"/>
      <c r="F3" s="4" t="s">
        <v>4</v>
      </c>
      <c r="G3" s="45"/>
      <c r="H3" s="46"/>
      <c r="I3" s="47"/>
      <c r="J3" s="48"/>
    </row>
    <row r="4" spans="1:13" ht="23.4" customHeight="1" x14ac:dyDescent="0.4">
      <c r="A4" s="4" t="s">
        <v>12</v>
      </c>
      <c r="B4" s="42" t="s">
        <v>31</v>
      </c>
      <c r="C4" s="43"/>
      <c r="D4" s="43"/>
      <c r="E4" s="44"/>
      <c r="F4" s="5" t="s">
        <v>14</v>
      </c>
      <c r="G4" s="45" t="s">
        <v>29</v>
      </c>
      <c r="H4" s="46"/>
      <c r="I4" s="47"/>
      <c r="J4" s="48"/>
    </row>
    <row r="5" spans="1:13" ht="23.4" customHeight="1" x14ac:dyDescent="0.4">
      <c r="A5" s="4" t="s">
        <v>2</v>
      </c>
      <c r="B5" s="64" t="s">
        <v>33</v>
      </c>
      <c r="C5" s="65"/>
      <c r="D5" s="66"/>
      <c r="E5" s="66"/>
      <c r="F5" s="4" t="s">
        <v>5</v>
      </c>
      <c r="G5" s="45"/>
      <c r="H5" s="46"/>
      <c r="I5" s="47"/>
      <c r="J5" s="48"/>
    </row>
    <row r="6" spans="1:13" ht="23.4" customHeight="1" x14ac:dyDescent="0.4">
      <c r="A6" s="4" t="s">
        <v>3</v>
      </c>
      <c r="B6" s="67" t="s">
        <v>32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 x14ac:dyDescent="0.45">
      <c r="A7" s="6" t="s">
        <v>18</v>
      </c>
      <c r="B7" s="74"/>
      <c r="C7" s="75"/>
      <c r="D7" s="76"/>
      <c r="E7" s="76"/>
      <c r="F7" s="6" t="s">
        <v>25</v>
      </c>
      <c r="G7" s="77" t="s">
        <v>30</v>
      </c>
      <c r="H7" s="78"/>
      <c r="I7" s="79"/>
      <c r="J7" s="8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2.2000000000000002</v>
      </c>
    </row>
    <row r="11" spans="1:13" ht="27" customHeight="1" thickTop="1" x14ac:dyDescent="0.4">
      <c r="A11" s="19">
        <v>1</v>
      </c>
      <c r="B11" s="20">
        <v>2.19</v>
      </c>
      <c r="C11" s="21">
        <v>1.2629999999999999</v>
      </c>
      <c r="D11" s="21">
        <f>$C11+0.0007*($E11-25)</f>
        <v>1.2517999999999998</v>
      </c>
      <c r="E11" s="22">
        <v>9</v>
      </c>
      <c r="F11" s="23">
        <v>13</v>
      </c>
      <c r="G11" s="20">
        <v>2.2000000000000002</v>
      </c>
      <c r="H11" s="21">
        <v>1.2669999999999999</v>
      </c>
      <c r="I11" s="21">
        <f>$H11+0.0007*($J11-25)</f>
        <v>1.2565</v>
      </c>
      <c r="J11" s="24">
        <v>10</v>
      </c>
      <c r="L11" s="17" t="s">
        <v>20</v>
      </c>
      <c r="M11" s="18">
        <f>MIN(B11:B22,G11:G22)</f>
        <v>2.1800000000000002</v>
      </c>
    </row>
    <row r="12" spans="1:13" ht="27" customHeight="1" x14ac:dyDescent="0.4">
      <c r="A12" s="25">
        <v>2</v>
      </c>
      <c r="B12" s="20">
        <v>2.19</v>
      </c>
      <c r="C12" s="21">
        <v>1.254</v>
      </c>
      <c r="D12" s="21">
        <f t="shared" ref="D12:D22" si="0">$C12+0.0007*($E12-25)</f>
        <v>1.2427999999999999</v>
      </c>
      <c r="E12" s="22">
        <v>9</v>
      </c>
      <c r="F12" s="26">
        <v>14</v>
      </c>
      <c r="G12" s="20">
        <v>2.2000000000000002</v>
      </c>
      <c r="H12" s="21">
        <v>1.2669999999999999</v>
      </c>
      <c r="I12" s="21">
        <f t="shared" ref="I12:I22" si="1">$H12+0.0007*($J12-25)</f>
        <v>1.2565</v>
      </c>
      <c r="J12" s="24">
        <v>10</v>
      </c>
      <c r="L12" s="17" t="s">
        <v>21</v>
      </c>
      <c r="M12" s="27">
        <f>MAX(D11:D22,I11:I22)</f>
        <v>1.2662</v>
      </c>
    </row>
    <row r="13" spans="1:13" ht="27" customHeight="1" x14ac:dyDescent="0.4">
      <c r="A13" s="25">
        <v>3</v>
      </c>
      <c r="B13" s="20">
        <v>2.19</v>
      </c>
      <c r="C13" s="21">
        <v>1.2709999999999999</v>
      </c>
      <c r="D13" s="21">
        <f t="shared" si="0"/>
        <v>1.2597999999999998</v>
      </c>
      <c r="E13" s="22">
        <v>9</v>
      </c>
      <c r="F13" s="26">
        <v>15</v>
      </c>
      <c r="G13" s="20">
        <v>2.2000000000000002</v>
      </c>
      <c r="H13" s="21">
        <v>1.2689999999999999</v>
      </c>
      <c r="I13" s="21">
        <f t="shared" si="1"/>
        <v>1.2585</v>
      </c>
      <c r="J13" s="24">
        <v>10</v>
      </c>
      <c r="L13" s="17" t="s">
        <v>22</v>
      </c>
      <c r="M13" s="27">
        <f>MIN(D11:D22,I11:I22)</f>
        <v>1.2427999999999999</v>
      </c>
    </row>
    <row r="14" spans="1:13" ht="27" customHeight="1" x14ac:dyDescent="0.4">
      <c r="A14" s="25">
        <v>4</v>
      </c>
      <c r="B14" s="20">
        <v>2.1800000000000002</v>
      </c>
      <c r="C14" s="21">
        <v>1.276</v>
      </c>
      <c r="D14" s="21">
        <f t="shared" si="0"/>
        <v>1.2662</v>
      </c>
      <c r="E14" s="22">
        <v>11</v>
      </c>
      <c r="F14" s="26">
        <v>16</v>
      </c>
      <c r="G14" s="20">
        <v>2.19</v>
      </c>
      <c r="H14" s="21">
        <v>1.2729999999999999</v>
      </c>
      <c r="I14" s="21">
        <f t="shared" si="1"/>
        <v>1.2625</v>
      </c>
      <c r="J14" s="24">
        <v>10</v>
      </c>
      <c r="L14" s="17" t="s">
        <v>23</v>
      </c>
      <c r="M14" s="1">
        <f>MAX(E11:E22,J11:J22)</f>
        <v>11</v>
      </c>
    </row>
    <row r="15" spans="1:13" ht="27" customHeight="1" x14ac:dyDescent="0.4">
      <c r="A15" s="25">
        <v>5</v>
      </c>
      <c r="B15" s="20">
        <v>2.2000000000000002</v>
      </c>
      <c r="C15" s="21">
        <v>1.2709999999999999</v>
      </c>
      <c r="D15" s="21">
        <f t="shared" si="0"/>
        <v>1.2605</v>
      </c>
      <c r="E15" s="22">
        <v>10</v>
      </c>
      <c r="F15" s="26">
        <v>17</v>
      </c>
      <c r="G15" s="20">
        <v>2.19</v>
      </c>
      <c r="H15" s="21">
        <v>1.266</v>
      </c>
      <c r="I15" s="21">
        <f t="shared" si="1"/>
        <v>1.2555000000000001</v>
      </c>
      <c r="J15" s="24">
        <v>10</v>
      </c>
      <c r="L15" s="17" t="s">
        <v>24</v>
      </c>
      <c r="M15" s="1">
        <f>MIN(E11:E22,J11:J22)</f>
        <v>9</v>
      </c>
    </row>
    <row r="16" spans="1:13" ht="27" customHeight="1" x14ac:dyDescent="0.4">
      <c r="A16" s="25">
        <v>6</v>
      </c>
      <c r="B16" s="20">
        <v>2.19</v>
      </c>
      <c r="C16" s="21">
        <v>1.2689999999999999</v>
      </c>
      <c r="D16" s="21">
        <f t="shared" si="0"/>
        <v>1.2585</v>
      </c>
      <c r="E16" s="22">
        <v>10</v>
      </c>
      <c r="F16" s="26">
        <v>18</v>
      </c>
      <c r="G16" s="20">
        <v>2.19</v>
      </c>
      <c r="H16" s="21">
        <v>1.262</v>
      </c>
      <c r="I16" s="21">
        <f t="shared" si="1"/>
        <v>1.2507999999999999</v>
      </c>
      <c r="J16" s="24">
        <v>9</v>
      </c>
      <c r="L16" s="28"/>
    </row>
    <row r="17" spans="1:12" ht="27" customHeight="1" x14ac:dyDescent="0.4">
      <c r="A17" s="25">
        <v>7</v>
      </c>
      <c r="B17" s="20">
        <v>2.1800000000000002</v>
      </c>
      <c r="C17" s="21">
        <v>1.268</v>
      </c>
      <c r="D17" s="21">
        <f>$C17+0.0007*($E17-25)</f>
        <v>1.2575000000000001</v>
      </c>
      <c r="E17" s="22">
        <v>10</v>
      </c>
      <c r="F17" s="26">
        <v>19</v>
      </c>
      <c r="G17" s="20">
        <v>2.19</v>
      </c>
      <c r="H17" s="21">
        <v>1.2669999999999999</v>
      </c>
      <c r="I17" s="21">
        <f t="shared" si="1"/>
        <v>1.2565</v>
      </c>
      <c r="J17" s="24">
        <v>10</v>
      </c>
      <c r="L17" s="28"/>
    </row>
    <row r="18" spans="1:12" ht="27" customHeight="1" x14ac:dyDescent="0.4">
      <c r="A18" s="25">
        <v>8</v>
      </c>
      <c r="B18" s="20">
        <v>2.2000000000000002</v>
      </c>
      <c r="C18" s="21">
        <v>1.264</v>
      </c>
      <c r="D18" s="21">
        <f t="shared" si="0"/>
        <v>1.2535000000000001</v>
      </c>
      <c r="E18" s="22">
        <v>10</v>
      </c>
      <c r="F18" s="26">
        <v>20</v>
      </c>
      <c r="G18" s="20">
        <v>2.2000000000000002</v>
      </c>
      <c r="H18" s="21">
        <v>1.266</v>
      </c>
      <c r="I18" s="21">
        <f t="shared" si="1"/>
        <v>1.2547999999999999</v>
      </c>
      <c r="J18" s="24">
        <v>9</v>
      </c>
      <c r="L18" s="28"/>
    </row>
    <row r="19" spans="1:12" ht="27" customHeight="1" x14ac:dyDescent="0.4">
      <c r="A19" s="25">
        <v>9</v>
      </c>
      <c r="B19" s="20">
        <v>2.2000000000000002</v>
      </c>
      <c r="C19" s="21">
        <v>1.272</v>
      </c>
      <c r="D19" s="21">
        <f t="shared" si="0"/>
        <v>1.2615000000000001</v>
      </c>
      <c r="E19" s="22">
        <v>10</v>
      </c>
      <c r="F19" s="26">
        <v>21</v>
      </c>
      <c r="G19" s="20">
        <v>2.19</v>
      </c>
      <c r="H19" s="21">
        <v>1.272</v>
      </c>
      <c r="I19" s="21">
        <f t="shared" si="1"/>
        <v>1.2615000000000001</v>
      </c>
      <c r="J19" s="24">
        <v>10</v>
      </c>
      <c r="L19" s="28"/>
    </row>
    <row r="20" spans="1:12" ht="27" customHeight="1" x14ac:dyDescent="0.4">
      <c r="A20" s="25">
        <v>10</v>
      </c>
      <c r="B20" s="20">
        <v>2.2000000000000002</v>
      </c>
      <c r="C20" s="21">
        <v>1.268</v>
      </c>
      <c r="D20" s="21">
        <f t="shared" si="0"/>
        <v>1.2575000000000001</v>
      </c>
      <c r="E20" s="22">
        <v>10</v>
      </c>
      <c r="F20" s="26">
        <v>22</v>
      </c>
      <c r="G20" s="20">
        <v>2.2000000000000002</v>
      </c>
      <c r="H20" s="21">
        <v>1.2649999999999999</v>
      </c>
      <c r="I20" s="21">
        <f t="shared" si="1"/>
        <v>1.2537999999999998</v>
      </c>
      <c r="J20" s="24">
        <v>9</v>
      </c>
      <c r="L20" s="28"/>
    </row>
    <row r="21" spans="1:12" ht="27" customHeight="1" x14ac:dyDescent="0.4">
      <c r="A21" s="25">
        <v>11</v>
      </c>
      <c r="B21" s="20">
        <v>2.19</v>
      </c>
      <c r="C21" s="21">
        <v>1.264</v>
      </c>
      <c r="D21" s="21">
        <f t="shared" si="0"/>
        <v>1.2535000000000001</v>
      </c>
      <c r="E21" s="22">
        <v>10</v>
      </c>
      <c r="F21" s="26">
        <v>23</v>
      </c>
      <c r="G21" s="20">
        <v>2.2000000000000002</v>
      </c>
      <c r="H21" s="21">
        <v>1.264</v>
      </c>
      <c r="I21" s="21">
        <f t="shared" si="1"/>
        <v>1.2527999999999999</v>
      </c>
      <c r="J21" s="24">
        <v>9</v>
      </c>
      <c r="L21" s="28"/>
    </row>
    <row r="22" spans="1:12" ht="27" customHeight="1" thickBot="1" x14ac:dyDescent="0.45">
      <c r="A22" s="29">
        <v>12</v>
      </c>
      <c r="B22" s="20">
        <v>2.19</v>
      </c>
      <c r="C22" s="30">
        <v>1.2549999999999999</v>
      </c>
      <c r="D22" s="30">
        <f t="shared" si="0"/>
        <v>1.2444999999999999</v>
      </c>
      <c r="E22" s="22">
        <v>10</v>
      </c>
      <c r="F22" s="31">
        <v>24</v>
      </c>
      <c r="G22" s="20">
        <v>2.19</v>
      </c>
      <c r="H22" s="30">
        <v>1.256</v>
      </c>
      <c r="I22" s="30">
        <f t="shared" si="1"/>
        <v>1.2447999999999999</v>
      </c>
      <c r="J22" s="24">
        <v>9</v>
      </c>
      <c r="L22" s="28"/>
    </row>
    <row r="23" spans="1:12" ht="16.8" x14ac:dyDescent="0.4">
      <c r="E23" s="33">
        <f>SUM(E11:E22)</f>
        <v>118</v>
      </c>
      <c r="G23" s="34">
        <f>+H23/24</f>
        <v>9.7083333333333339</v>
      </c>
      <c r="H23" s="35">
        <f>+J23+E23</f>
        <v>233</v>
      </c>
      <c r="J23" s="35">
        <f>SUM(J11:J22)</f>
        <v>115</v>
      </c>
      <c r="L23" s="28"/>
    </row>
    <row r="24" spans="1:12" ht="17.399999999999999" thickBot="1" x14ac:dyDescent="0.45">
      <c r="A24" s="63" t="s">
        <v>11</v>
      </c>
      <c r="B24" s="63"/>
      <c r="L24" s="28"/>
    </row>
    <row r="25" spans="1:12" x14ac:dyDescent="0.4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 x14ac:dyDescent="0.4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 x14ac:dyDescent="0.4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 x14ac:dyDescent="0.4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 x14ac:dyDescent="0.4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 x14ac:dyDescent="0.4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 x14ac:dyDescent="0.4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 x14ac:dyDescent="0.4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 x14ac:dyDescent="0.4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4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4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4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4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26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0</v>
      </c>
      <c r="B2" s="50" t="s">
        <v>27</v>
      </c>
      <c r="C2" s="51"/>
      <c r="D2" s="52"/>
      <c r="E2" s="52"/>
      <c r="F2" s="3" t="s">
        <v>13</v>
      </c>
      <c r="G2" s="53" t="s">
        <v>36</v>
      </c>
      <c r="H2" s="54"/>
      <c r="I2" s="55"/>
      <c r="J2" s="56"/>
    </row>
    <row r="3" spans="1:13" ht="23.4" customHeight="1" x14ac:dyDescent="0.4">
      <c r="A3" s="4" t="s">
        <v>1</v>
      </c>
      <c r="B3" s="42" t="s">
        <v>28</v>
      </c>
      <c r="C3" s="43"/>
      <c r="D3" s="43"/>
      <c r="E3" s="44"/>
      <c r="F3" s="4" t="s">
        <v>4</v>
      </c>
      <c r="G3" s="45"/>
      <c r="H3" s="46"/>
      <c r="I3" s="47"/>
      <c r="J3" s="48"/>
    </row>
    <row r="4" spans="1:13" ht="23.4" customHeight="1" x14ac:dyDescent="0.4">
      <c r="A4" s="4" t="s">
        <v>12</v>
      </c>
      <c r="B4" s="42" t="s">
        <v>31</v>
      </c>
      <c r="C4" s="43"/>
      <c r="D4" s="43"/>
      <c r="E4" s="44"/>
      <c r="F4" s="5" t="s">
        <v>14</v>
      </c>
      <c r="G4" s="45" t="s">
        <v>29</v>
      </c>
      <c r="H4" s="46"/>
      <c r="I4" s="47"/>
      <c r="J4" s="48"/>
    </row>
    <row r="5" spans="1:13" ht="23.4" customHeight="1" x14ac:dyDescent="0.4">
      <c r="A5" s="4" t="s">
        <v>2</v>
      </c>
      <c r="B5" s="64" t="s">
        <v>34</v>
      </c>
      <c r="C5" s="65"/>
      <c r="D5" s="66"/>
      <c r="E5" s="66"/>
      <c r="F5" s="4" t="s">
        <v>5</v>
      </c>
      <c r="G5" s="45"/>
      <c r="H5" s="46"/>
      <c r="I5" s="47"/>
      <c r="J5" s="48"/>
    </row>
    <row r="6" spans="1:13" ht="23.4" customHeight="1" x14ac:dyDescent="0.4">
      <c r="A6" s="4" t="s">
        <v>3</v>
      </c>
      <c r="B6" s="67" t="s">
        <v>35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 x14ac:dyDescent="0.45">
      <c r="A7" s="6" t="s">
        <v>18</v>
      </c>
      <c r="B7" s="74"/>
      <c r="C7" s="75"/>
      <c r="D7" s="76"/>
      <c r="E7" s="76"/>
      <c r="F7" s="6" t="s">
        <v>25</v>
      </c>
      <c r="G7" s="77" t="s">
        <v>30</v>
      </c>
      <c r="H7" s="78"/>
      <c r="I7" s="79"/>
      <c r="J7" s="80"/>
    </row>
    <row r="8" spans="1:13" ht="16.8" x14ac:dyDescent="0.4">
      <c r="A8" s="7"/>
      <c r="B8" s="8"/>
      <c r="C8" s="8"/>
      <c r="D8" s="8"/>
      <c r="E8" s="8"/>
      <c r="F8" s="7"/>
      <c r="G8" s="40"/>
      <c r="H8" s="40"/>
      <c r="I8" s="40"/>
      <c r="J8" s="40"/>
    </row>
    <row r="9" spans="1:13" ht="17.399999999999999" thickBot="1" x14ac:dyDescent="0.45">
      <c r="A9" s="10"/>
      <c r="B9" s="11"/>
      <c r="C9" s="11"/>
      <c r="D9" s="11"/>
      <c r="E9" s="11"/>
      <c r="F9" s="10"/>
      <c r="G9" s="41"/>
      <c r="H9" s="41"/>
      <c r="I9" s="41"/>
      <c r="J9" s="41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2.25</v>
      </c>
    </row>
    <row r="11" spans="1:13" ht="27" customHeight="1" thickTop="1" x14ac:dyDescent="0.4">
      <c r="A11" s="19">
        <v>1</v>
      </c>
      <c r="B11" s="20">
        <v>2.25</v>
      </c>
      <c r="C11" s="21">
        <v>1.262</v>
      </c>
      <c r="D11" s="21">
        <f>$C11+0.0007*($E11-25)</f>
        <v>1.2543</v>
      </c>
      <c r="E11" s="22">
        <v>14</v>
      </c>
      <c r="F11" s="23">
        <v>13</v>
      </c>
      <c r="G11" s="20">
        <v>2.2400000000000002</v>
      </c>
      <c r="H11" s="21">
        <v>1.272</v>
      </c>
      <c r="I11" s="21">
        <f>$H11+0.0007*($J11-25)</f>
        <v>1.2657</v>
      </c>
      <c r="J11" s="24">
        <v>16</v>
      </c>
      <c r="L11" s="17" t="s">
        <v>20</v>
      </c>
      <c r="M11" s="18">
        <f>MIN(B11:B22,G11:G22)</f>
        <v>2.2400000000000002</v>
      </c>
    </row>
    <row r="12" spans="1:13" ht="27" customHeight="1" x14ac:dyDescent="0.4">
      <c r="A12" s="25">
        <v>2</v>
      </c>
      <c r="B12" s="20">
        <v>2.2400000000000002</v>
      </c>
      <c r="C12" s="21">
        <v>1.252</v>
      </c>
      <c r="D12" s="21">
        <f t="shared" ref="D12:D22" si="0">$C12+0.0007*($E12-25)</f>
        <v>1.2450000000000001</v>
      </c>
      <c r="E12" s="22">
        <v>15</v>
      </c>
      <c r="F12" s="26">
        <v>14</v>
      </c>
      <c r="G12" s="20">
        <v>2.2400000000000002</v>
      </c>
      <c r="H12" s="21">
        <v>1.264</v>
      </c>
      <c r="I12" s="21">
        <f t="shared" ref="I12:I22" si="1">$H12+0.0007*($J12-25)</f>
        <v>1.2584</v>
      </c>
      <c r="J12" s="24">
        <v>17</v>
      </c>
      <c r="L12" s="17" t="s">
        <v>21</v>
      </c>
      <c r="M12" s="27">
        <f>MAX(D11:D22,I11:I22)</f>
        <v>1.2784</v>
      </c>
    </row>
    <row r="13" spans="1:13" ht="27" customHeight="1" x14ac:dyDescent="0.4">
      <c r="A13" s="25">
        <v>3</v>
      </c>
      <c r="B13" s="20">
        <v>2.25</v>
      </c>
      <c r="C13" s="21">
        <v>1.26</v>
      </c>
      <c r="D13" s="21">
        <f t="shared" si="0"/>
        <v>1.2530000000000001</v>
      </c>
      <c r="E13" s="22">
        <v>15</v>
      </c>
      <c r="F13" s="26">
        <v>15</v>
      </c>
      <c r="G13" s="20">
        <v>2.25</v>
      </c>
      <c r="H13" s="21">
        <v>1.276</v>
      </c>
      <c r="I13" s="21">
        <f t="shared" si="1"/>
        <v>1.2711000000000001</v>
      </c>
      <c r="J13" s="24">
        <v>18</v>
      </c>
      <c r="L13" s="17" t="s">
        <v>22</v>
      </c>
      <c r="M13" s="27">
        <f>MIN(D11:D22,I11:I22)</f>
        <v>1.2350000000000001</v>
      </c>
    </row>
    <row r="14" spans="1:13" ht="27" customHeight="1" x14ac:dyDescent="0.4">
      <c r="A14" s="25">
        <v>4</v>
      </c>
      <c r="B14" s="20">
        <v>2.2400000000000002</v>
      </c>
      <c r="C14" s="21">
        <v>1.248</v>
      </c>
      <c r="D14" s="21">
        <f t="shared" si="0"/>
        <v>1.2410000000000001</v>
      </c>
      <c r="E14" s="22">
        <v>15</v>
      </c>
      <c r="F14" s="26">
        <v>16</v>
      </c>
      <c r="G14" s="20">
        <v>2.2400000000000002</v>
      </c>
      <c r="H14" s="21">
        <v>1.2649999999999999</v>
      </c>
      <c r="I14" s="21">
        <f t="shared" si="1"/>
        <v>1.2601</v>
      </c>
      <c r="J14" s="24">
        <v>18</v>
      </c>
      <c r="L14" s="17" t="s">
        <v>23</v>
      </c>
      <c r="M14" s="1">
        <f>MAX(E11:E22,J11:J22)</f>
        <v>18</v>
      </c>
    </row>
    <row r="15" spans="1:13" ht="27" customHeight="1" x14ac:dyDescent="0.4">
      <c r="A15" s="25">
        <v>5</v>
      </c>
      <c r="B15" s="20">
        <v>2.2400000000000002</v>
      </c>
      <c r="C15" s="21">
        <v>1.258</v>
      </c>
      <c r="D15" s="21">
        <f t="shared" si="0"/>
        <v>1.2510000000000001</v>
      </c>
      <c r="E15" s="22">
        <v>15</v>
      </c>
      <c r="F15" s="26">
        <v>17</v>
      </c>
      <c r="G15" s="20">
        <v>2.2400000000000002</v>
      </c>
      <c r="H15" s="21">
        <v>1.2809999999999999</v>
      </c>
      <c r="I15" s="21">
        <f t="shared" si="1"/>
        <v>1.2761</v>
      </c>
      <c r="J15" s="24">
        <v>18</v>
      </c>
      <c r="L15" s="17" t="s">
        <v>24</v>
      </c>
      <c r="M15" s="1">
        <f>MIN(E11:E22,J11:J22)</f>
        <v>14</v>
      </c>
    </row>
    <row r="16" spans="1:13" ht="27" customHeight="1" x14ac:dyDescent="0.4">
      <c r="A16" s="25">
        <v>6</v>
      </c>
      <c r="B16" s="20">
        <v>2.2400000000000002</v>
      </c>
      <c r="C16" s="21">
        <v>1.242</v>
      </c>
      <c r="D16" s="21">
        <f t="shared" si="0"/>
        <v>1.2350000000000001</v>
      </c>
      <c r="E16" s="22">
        <v>15</v>
      </c>
      <c r="F16" s="26">
        <v>18</v>
      </c>
      <c r="G16" s="20">
        <v>2.25</v>
      </c>
      <c r="H16" s="21">
        <v>1.284</v>
      </c>
      <c r="I16" s="21">
        <f t="shared" si="1"/>
        <v>1.2784</v>
      </c>
      <c r="J16" s="24">
        <v>17</v>
      </c>
      <c r="L16" s="28"/>
    </row>
    <row r="17" spans="1:12" ht="27" customHeight="1" x14ac:dyDescent="0.4">
      <c r="A17" s="25">
        <v>7</v>
      </c>
      <c r="B17" s="20">
        <v>2.25</v>
      </c>
      <c r="C17" s="21">
        <v>1.272</v>
      </c>
      <c r="D17" s="21">
        <f>$C17+0.0007*($E17-25)</f>
        <v>1.2657</v>
      </c>
      <c r="E17" s="22">
        <v>16</v>
      </c>
      <c r="F17" s="26">
        <v>19</v>
      </c>
      <c r="G17" s="20">
        <v>2.25</v>
      </c>
      <c r="H17" s="21">
        <v>1.2689999999999999</v>
      </c>
      <c r="I17" s="21">
        <f t="shared" si="1"/>
        <v>1.262</v>
      </c>
      <c r="J17" s="24">
        <v>15</v>
      </c>
      <c r="L17" s="28"/>
    </row>
    <row r="18" spans="1:12" ht="27" customHeight="1" x14ac:dyDescent="0.4">
      <c r="A18" s="25">
        <v>8</v>
      </c>
      <c r="B18" s="20">
        <v>2.2400000000000002</v>
      </c>
      <c r="C18" s="21">
        <v>1.276</v>
      </c>
      <c r="D18" s="21">
        <f t="shared" si="0"/>
        <v>1.2704</v>
      </c>
      <c r="E18" s="22">
        <v>17</v>
      </c>
      <c r="F18" s="26">
        <v>20</v>
      </c>
      <c r="G18" s="20">
        <v>2.25</v>
      </c>
      <c r="H18" s="21">
        <v>1.282</v>
      </c>
      <c r="I18" s="21">
        <f t="shared" si="1"/>
        <v>1.2757000000000001</v>
      </c>
      <c r="J18" s="24">
        <v>16</v>
      </c>
      <c r="L18" s="28"/>
    </row>
    <row r="19" spans="1:12" ht="27" customHeight="1" x14ac:dyDescent="0.4">
      <c r="A19" s="25">
        <v>9</v>
      </c>
      <c r="B19" s="20">
        <v>2.25</v>
      </c>
      <c r="C19" s="21">
        <v>1.284</v>
      </c>
      <c r="D19" s="21">
        <f t="shared" si="0"/>
        <v>1.2784</v>
      </c>
      <c r="E19" s="22">
        <v>17</v>
      </c>
      <c r="F19" s="26">
        <v>21</v>
      </c>
      <c r="G19" s="20">
        <v>2.25</v>
      </c>
      <c r="H19" s="21">
        <v>1.278</v>
      </c>
      <c r="I19" s="21">
        <f t="shared" si="1"/>
        <v>1.2724</v>
      </c>
      <c r="J19" s="24">
        <v>17</v>
      </c>
      <c r="L19" s="28"/>
    </row>
    <row r="20" spans="1:12" ht="27" customHeight="1" x14ac:dyDescent="0.4">
      <c r="A20" s="25">
        <v>10</v>
      </c>
      <c r="B20" s="20">
        <v>2.2400000000000002</v>
      </c>
      <c r="C20" s="21">
        <v>1.2729999999999999</v>
      </c>
      <c r="D20" s="21">
        <f t="shared" si="0"/>
        <v>1.2673999999999999</v>
      </c>
      <c r="E20" s="22">
        <v>17</v>
      </c>
      <c r="F20" s="26">
        <v>22</v>
      </c>
      <c r="G20" s="20">
        <v>2.25</v>
      </c>
      <c r="H20" s="21">
        <v>1.256</v>
      </c>
      <c r="I20" s="21">
        <f t="shared" si="1"/>
        <v>1.2497</v>
      </c>
      <c r="J20" s="24">
        <v>16</v>
      </c>
      <c r="L20" s="28"/>
    </row>
    <row r="21" spans="1:12" ht="27" customHeight="1" x14ac:dyDescent="0.4">
      <c r="A21" s="25">
        <v>11</v>
      </c>
      <c r="B21" s="20">
        <v>2.25</v>
      </c>
      <c r="C21" s="21">
        <v>1.266</v>
      </c>
      <c r="D21" s="21">
        <f t="shared" si="0"/>
        <v>1.2604</v>
      </c>
      <c r="E21" s="22">
        <v>17</v>
      </c>
      <c r="F21" s="26">
        <v>23</v>
      </c>
      <c r="G21" s="20">
        <v>2.2400000000000002</v>
      </c>
      <c r="H21" s="21">
        <v>1.274</v>
      </c>
      <c r="I21" s="21">
        <f t="shared" si="1"/>
        <v>1.2677</v>
      </c>
      <c r="J21" s="24">
        <v>16</v>
      </c>
      <c r="L21" s="28"/>
    </row>
    <row r="22" spans="1:12" ht="27" customHeight="1" thickBot="1" x14ac:dyDescent="0.45">
      <c r="A22" s="29">
        <v>12</v>
      </c>
      <c r="B22" s="20">
        <v>2.2400000000000002</v>
      </c>
      <c r="C22" s="30">
        <v>1.268</v>
      </c>
      <c r="D22" s="30">
        <f t="shared" si="0"/>
        <v>1.2617</v>
      </c>
      <c r="E22" s="22">
        <v>16</v>
      </c>
      <c r="F22" s="31">
        <v>24</v>
      </c>
      <c r="G22" s="20">
        <v>2.2400000000000002</v>
      </c>
      <c r="H22" s="30">
        <v>1.246</v>
      </c>
      <c r="I22" s="30">
        <f t="shared" si="1"/>
        <v>1.2390000000000001</v>
      </c>
      <c r="J22" s="24">
        <v>15</v>
      </c>
      <c r="L22" s="28"/>
    </row>
    <row r="23" spans="1:12" ht="16.8" x14ac:dyDescent="0.4">
      <c r="E23" s="33">
        <f>SUM(E11:E22)</f>
        <v>189</v>
      </c>
      <c r="G23" s="34">
        <f>+H23/24</f>
        <v>16.166666666666668</v>
      </c>
      <c r="H23" s="35">
        <f>+J23+E23</f>
        <v>388</v>
      </c>
      <c r="J23" s="35">
        <f>SUM(J11:J22)</f>
        <v>199</v>
      </c>
      <c r="L23" s="28"/>
    </row>
    <row r="24" spans="1:12" ht="17.399999999999999" thickBot="1" x14ac:dyDescent="0.45">
      <c r="A24" s="63" t="s">
        <v>11</v>
      </c>
      <c r="B24" s="63"/>
      <c r="L24" s="28"/>
    </row>
    <row r="25" spans="1:12" x14ac:dyDescent="0.4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 x14ac:dyDescent="0.4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 x14ac:dyDescent="0.4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 x14ac:dyDescent="0.4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 x14ac:dyDescent="0.4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 x14ac:dyDescent="0.4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 x14ac:dyDescent="0.4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 x14ac:dyDescent="0.4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 x14ac:dyDescent="0.4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4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4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4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4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41"/>
      <c r="B40" s="41"/>
      <c r="C40" s="41"/>
      <c r="D40" s="41"/>
      <c r="E40" s="41"/>
      <c r="F40" s="41"/>
      <c r="G40" s="39"/>
      <c r="H40" s="39"/>
      <c r="I40" s="39"/>
      <c r="J40" s="39"/>
    </row>
  </sheetData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A1:J1"/>
    <mergeCell ref="B2:E2"/>
    <mergeCell ref="G2:J2"/>
    <mergeCell ref="B3:E3"/>
    <mergeCell ref="G3:J3"/>
    <mergeCell ref="B4:E4"/>
    <mergeCell ref="G4:J4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2호기</vt:lpstr>
      <vt:lpstr>3호기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2025-08-26T06:42:21Z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