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5\202550613 감계에코프리이엄 아파트2차\"/>
    </mc:Choice>
  </mc:AlternateContent>
  <bookViews>
    <workbookView xWindow="0" yWindow="0" windowWidth="28800" windowHeight="12285"/>
  </bookViews>
  <sheets>
    <sheet name="정류기용" sheetId="8" r:id="rId1"/>
    <sheet name="발전기 시동용" sheetId="13" r:id="rId2"/>
  </sheets>
  <definedNames>
    <definedName name="_xlnm._FilterDatabase" localSheetId="1" hidden="1">'발전기 시동용'!$A$3:$I$12</definedName>
    <definedName name="_xlnm._FilterDatabase" localSheetId="0" hidden="1">정류기용!$A$3:$I$17</definedName>
  </definedNames>
  <calcPr calcId="162913"/>
</workbook>
</file>

<file path=xl/calcChain.xml><?xml version="1.0" encoding="utf-8"?>
<calcChain xmlns="http://schemas.openxmlformats.org/spreadsheetml/2006/main">
  <c r="H12" i="8" l="1"/>
  <c r="H11" i="8"/>
  <c r="H10" i="8"/>
  <c r="H9" i="8"/>
  <c r="H8" i="8"/>
  <c r="H7" i="8"/>
  <c r="H6" i="8"/>
  <c r="H5" i="8"/>
  <c r="G12" i="8"/>
  <c r="G11" i="8"/>
  <c r="G10" i="8"/>
  <c r="G9" i="8"/>
  <c r="G8" i="8"/>
  <c r="G7" i="8"/>
  <c r="G6" i="8"/>
  <c r="G5" i="8"/>
  <c r="C7" i="13"/>
  <c r="C6" i="13"/>
  <c r="C5" i="13"/>
  <c r="B7" i="13"/>
  <c r="B6" i="13"/>
  <c r="A7" i="13"/>
  <c r="A6" i="13"/>
  <c r="B5" i="13"/>
  <c r="A5" i="13"/>
  <c r="B12" i="8"/>
  <c r="B11" i="8"/>
  <c r="B10" i="8"/>
  <c r="B9" i="8"/>
  <c r="B8" i="8"/>
  <c r="B7" i="8"/>
  <c r="B6" i="8"/>
  <c r="A12" i="8"/>
  <c r="A11" i="8"/>
  <c r="A10" i="8"/>
  <c r="A9" i="8"/>
  <c r="A8" i="8"/>
  <c r="A7" i="8"/>
  <c r="A6" i="8"/>
  <c r="B5" i="8"/>
  <c r="A5" i="8"/>
  <c r="C12" i="8"/>
  <c r="C11" i="8"/>
  <c r="C10" i="8"/>
  <c r="C9" i="8"/>
  <c r="C8" i="8"/>
  <c r="C7" i="8"/>
  <c r="C6" i="8"/>
  <c r="C5" i="8"/>
  <c r="I5" i="13" l="1"/>
  <c r="I4" i="13"/>
  <c r="F10" i="13" l="1"/>
  <c r="E10" i="13"/>
  <c r="F9" i="13"/>
  <c r="E9" i="13"/>
  <c r="F8" i="13"/>
  <c r="E8" i="13"/>
  <c r="I7" i="13" l="1"/>
  <c r="I6" i="13"/>
  <c r="I6" i="8"/>
  <c r="I7" i="8"/>
  <c r="I8" i="8"/>
  <c r="I9" i="8"/>
  <c r="I10" i="8"/>
  <c r="I11" i="8"/>
  <c r="I12" i="8"/>
  <c r="I5" i="8"/>
  <c r="I10" i="13" l="1"/>
  <c r="I9" i="13"/>
  <c r="I8" i="13"/>
  <c r="I4" i="8"/>
  <c r="F15" i="8"/>
  <c r="F14" i="8"/>
  <c r="F13" i="8"/>
  <c r="E15" i="8"/>
  <c r="E14" i="8"/>
  <c r="E13" i="8"/>
  <c r="I15" i="8" l="1"/>
  <c r="I14" i="8"/>
  <c r="I13" i="8"/>
</calcChain>
</file>

<file path=xl/sharedStrings.xml><?xml version="1.0" encoding="utf-8"?>
<sst xmlns="http://schemas.openxmlformats.org/spreadsheetml/2006/main" count="48" uniqueCount="29">
  <si>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</si>
  <si>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</si>
  <si>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</si>
  <si>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</si>
  <si>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</si>
  <si>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</si>
  <si>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</si>
  <si>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</si>
  <si>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</si>
  <si>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</si>
  <si>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</si>
  <si>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</si>
  <si>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</si>
  <si>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</si>
  <si>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설치장소</t>
    <phoneticPr fontId="19" type="noConversion"/>
  </si>
  <si>
    <t>온도(℃)</t>
    <phoneticPr fontId="19" type="noConversion"/>
  </si>
  <si>
    <r>
      <t>단자부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</si>
  <si>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</si>
  <si>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제조일자</t>
  </si>
  <si>
    <t>BS</t>
    <phoneticPr fontId="19" type="noConversion"/>
  </si>
  <si>
    <t>수 량</t>
    <phoneticPr fontId="19" type="noConversion"/>
  </si>
  <si>
    <t>BS</t>
    <phoneticPr fontId="19" type="noConversion"/>
  </si>
  <si>
    <t>감계에코프리이엄 아파트 2차</t>
    <phoneticPr fontId="19" type="noConversion"/>
  </si>
  <si>
    <t>정류기용</t>
    <phoneticPr fontId="19" type="noConversion"/>
  </si>
  <si>
    <t>발전기시동용</t>
    <phoneticPr fontId="19" type="noConversion"/>
  </si>
  <si>
    <t>2024.05.30</t>
    <phoneticPr fontId="19" type="noConversion"/>
  </si>
  <si>
    <t>RP200</t>
    <phoneticPr fontId="19" type="noConversion"/>
  </si>
  <si>
    <t>RP120</t>
    <phoneticPr fontId="19" type="noConversion"/>
  </si>
  <si>
    <t>2025.04.12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</si>
</sst>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1" fillId="0" borderId="10" xfId="42" applyFont="1" applyFill="1" applyBorder="1" applyAlignment="1">
      <alignment horizontal="center" vertical="center"/>
    </xf>
    <xf numFmtId="177" fontId="21" fillId="0" borderId="10" xfId="42" applyNumberFormat="1" applyFont="1" applyFill="1" applyBorder="1" applyAlignment="1">
      <alignment horizontal="center" vertical="center"/>
    </xf>
    <xf numFmtId="177" fontId="21" fillId="0" borderId="10" xfId="42" applyNumberFormat="1" applyFont="1" applyFill="1" applyBorder="1" applyAlignment="1">
      <alignment horizontal="center" vertical="center" wrapText="1"/>
    </xf>
    <xf numFmtId="9" fontId="21" fillId="0" borderId="10" xfId="43" applyFont="1" applyFill="1" applyBorder="1" applyAlignment="1">
      <alignment horizontal="center" vertical="center" wrapText="1"/>
    </xf>
    <xf numFmtId="0" fontId="23" fillId="0" borderId="0" xfId="0" applyFont="1" applyFill="1">
      <alignment vertical="center"/>
    </xf>
    <xf numFmtId="0" fontId="21" fillId="0" borderId="0" xfId="0" applyFont="1" applyFill="1">
      <alignment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jpg"/><Relationship Id="rId1" Type="http://schemas.openxmlformats.org/officeDocument/2006/relationships/image" Target="../media/image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1143000</xdr:colOff>
      <xdr:row>16</xdr:row>
      <xdr:rowOff>414616</xdr:rowOff>
    </xdr:from>
    <xdr:to>
      <xdr:col>8</xdr:col>
      <xdr:colOff>1721206</xdr:colOff>
      <xdr:row>16</xdr:row>
      <xdr:rowOff>2251807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9177618" y="5916704"/>
          <a:ext cx="1878088" cy="1837191"/>
        </a:xfrm>
        <a:prstGeom prst="rect">
          <a:avLst/>
        </a:prstGeom>
      </xdr:spPr>
    </xdr:pic>
    <xdr:clientData/>
  </xdr:twoCellAnchor>
  <xdr:twoCellAnchor editAs="oneCell">
    <xdr:from>
      <xdr:col>6</xdr:col>
      <xdr:colOff>127588</xdr:colOff>
      <xdr:row>16</xdr:row>
      <xdr:rowOff>407735</xdr:rowOff>
    </xdr:from>
    <xdr:to>
      <xdr:col>7</xdr:col>
      <xdr:colOff>1187823</xdr:colOff>
      <xdr:row>16</xdr:row>
      <xdr:rowOff>2244926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7310559" y="5909823"/>
          <a:ext cx="1911882" cy="1837191"/>
        </a:xfrm>
        <a:prstGeom prst="rect">
          <a:avLst/>
        </a:prstGeom>
      </xdr:spPr>
    </xdr:pic>
    <xdr:clientData/>
  </xdr:twoCellAnchor>
  <xdr:twoCellAnchor editAs="oneCell">
    <xdr:from>
      <xdr:col>1</xdr:col>
      <xdr:colOff>257738</xdr:colOff>
      <xdr:row>16</xdr:row>
      <xdr:rowOff>110185</xdr:rowOff>
    </xdr:from>
    <xdr:to>
      <xdr:col>2</xdr:col>
      <xdr:colOff>168093</xdr:colOff>
      <xdr:row>16</xdr:row>
      <xdr:rowOff>2559773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150857" y="5850948"/>
          <a:ext cx="2449588" cy="1972237"/>
        </a:xfrm>
        <a:prstGeom prst="rect">
          <a:avLst/>
        </a:prstGeom>
      </xdr:spPr>
    </xdr:pic>
    <xdr:clientData/>
  </xdr:twoCellAnchor>
  <xdr:twoCellAnchor editAs="oneCell">
    <xdr:from>
      <xdr:col>2</xdr:col>
      <xdr:colOff>362118</xdr:colOff>
      <xdr:row>16</xdr:row>
      <xdr:rowOff>137997</xdr:rowOff>
    </xdr:from>
    <xdr:to>
      <xdr:col>4</xdr:col>
      <xdr:colOff>156882</xdr:colOff>
      <xdr:row>16</xdr:row>
      <xdr:rowOff>2454087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3555794" y="5640085"/>
          <a:ext cx="1946294" cy="2316090"/>
        </a:xfrm>
        <a:prstGeom prst="rect">
          <a:avLst/>
        </a:prstGeom>
      </xdr:spPr>
    </xdr:pic>
    <xdr:clientData/>
  </xdr:twoCellAnchor>
  <xdr:twoCellAnchor editAs="oneCell">
    <xdr:from>
      <xdr:col>1</xdr:col>
      <xdr:colOff>1755973</xdr:colOff>
      <xdr:row>19</xdr:row>
      <xdr:rowOff>97500</xdr:rowOff>
    </xdr:from>
    <xdr:to>
      <xdr:col>3</xdr:col>
      <xdr:colOff>675708</xdr:colOff>
      <xdr:row>28</xdr:row>
      <xdr:rowOff>119338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7767" y="8602765"/>
          <a:ext cx="2449588" cy="1837191"/>
        </a:xfrm>
        <a:prstGeom prst="rect">
          <a:avLst/>
        </a:prstGeom>
      </xdr:spPr>
    </xdr:pic>
    <xdr:clientData/>
  </xdr:twoCellAnchor>
  <xdr:twoCellAnchor editAs="oneCell">
    <xdr:from>
      <xdr:col>7</xdr:col>
      <xdr:colOff>94942</xdr:colOff>
      <xdr:row>19</xdr:row>
      <xdr:rowOff>150970</xdr:rowOff>
    </xdr:from>
    <xdr:to>
      <xdr:col>8</xdr:col>
      <xdr:colOff>1244648</xdr:colOff>
      <xdr:row>28</xdr:row>
      <xdr:rowOff>172808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29560" y="8656235"/>
          <a:ext cx="2449588" cy="1837191"/>
        </a:xfrm>
        <a:prstGeom prst="rect">
          <a:avLst/>
        </a:prstGeom>
      </xdr:spPr>
    </xdr:pic>
    <xdr:clientData/>
  </xdr:twoCellAnchor>
  <xdr:twoCellAnchor editAs="oneCell">
    <xdr:from>
      <xdr:col>4</xdr:col>
      <xdr:colOff>193235</xdr:colOff>
      <xdr:row>19</xdr:row>
      <xdr:rowOff>137204</xdr:rowOff>
    </xdr:from>
    <xdr:to>
      <xdr:col>6</xdr:col>
      <xdr:colOff>805058</xdr:colOff>
      <xdr:row>28</xdr:row>
      <xdr:rowOff>159042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38441" y="8642469"/>
          <a:ext cx="2449588" cy="1837191"/>
        </a:xfrm>
        <a:prstGeom prst="rect">
          <a:avLst/>
        </a:prstGeom>
      </xdr:spPr>
    </xdr:pic>
    <xdr:clientData/>
  </xdr:twoCellAnchor>
  <xdr:twoCellAnchor>
    <xdr:from>
      <xdr:col>2</xdr:col>
      <xdr:colOff>605118</xdr:colOff>
      <xdr:row>29</xdr:row>
      <xdr:rowOff>56029</xdr:rowOff>
    </xdr:from>
    <xdr:to>
      <xdr:col>2</xdr:col>
      <xdr:colOff>1355913</xdr:colOff>
      <xdr:row>30</xdr:row>
      <xdr:rowOff>123265</xdr:rowOff>
    </xdr:to>
    <xdr:sp macro="" textlink="">
      <xdr:nvSpPr>
        <xdr:cNvPr id="19" name="TextBox 18"/>
        <xdr:cNvSpPr txBox="1"/>
      </xdr:nvSpPr>
      <xdr:spPr>
        <a:xfrm>
          <a:off x="3798794" y="10578353"/>
          <a:ext cx="750795" cy="2689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#4</a:t>
          </a:r>
          <a:endParaRPr lang="ko-KR" altLang="en-US" sz="1100"/>
        </a:p>
      </xdr:txBody>
    </xdr:sp>
    <xdr:clientData/>
  </xdr:twoCellAnchor>
  <xdr:twoCellAnchor>
    <xdr:from>
      <xdr:col>5</xdr:col>
      <xdr:colOff>286871</xdr:colOff>
      <xdr:row>29</xdr:row>
      <xdr:rowOff>40340</xdr:rowOff>
    </xdr:from>
    <xdr:to>
      <xdr:col>5</xdr:col>
      <xdr:colOff>1037666</xdr:colOff>
      <xdr:row>30</xdr:row>
      <xdr:rowOff>107576</xdr:rowOff>
    </xdr:to>
    <xdr:sp macro="" textlink="">
      <xdr:nvSpPr>
        <xdr:cNvPr id="20" name="TextBox 19"/>
        <xdr:cNvSpPr txBox="1"/>
      </xdr:nvSpPr>
      <xdr:spPr>
        <a:xfrm>
          <a:off x="6360459" y="10562664"/>
          <a:ext cx="750795" cy="2689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#5</a:t>
          </a:r>
          <a:endParaRPr lang="ko-KR" altLang="en-US" sz="1100"/>
        </a:p>
      </xdr:txBody>
    </xdr:sp>
    <xdr:clientData/>
  </xdr:twoCellAnchor>
  <xdr:twoCellAnchor>
    <xdr:from>
      <xdr:col>7</xdr:col>
      <xdr:colOff>965946</xdr:colOff>
      <xdr:row>29</xdr:row>
      <xdr:rowOff>69476</xdr:rowOff>
    </xdr:from>
    <xdr:to>
      <xdr:col>8</xdr:col>
      <xdr:colOff>416859</xdr:colOff>
      <xdr:row>30</xdr:row>
      <xdr:rowOff>136712</xdr:rowOff>
    </xdr:to>
    <xdr:sp macro="" textlink="">
      <xdr:nvSpPr>
        <xdr:cNvPr id="21" name="TextBox 20"/>
        <xdr:cNvSpPr txBox="1"/>
      </xdr:nvSpPr>
      <xdr:spPr>
        <a:xfrm>
          <a:off x="9000564" y="10591800"/>
          <a:ext cx="750795" cy="2689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#6</a:t>
          </a:r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1127471</xdr:colOff>
      <xdr:row>11</xdr:row>
      <xdr:rowOff>421499</xdr:rowOff>
    </xdr:from>
    <xdr:to>
      <xdr:col>3</xdr:col>
      <xdr:colOff>47206</xdr:colOff>
      <xdr:row>11</xdr:row>
      <xdr:rowOff>2258690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9265" y="4791793"/>
          <a:ext cx="2449588" cy="1837191"/>
        </a:xfrm>
        <a:prstGeom prst="rect">
          <a:avLst/>
        </a:prstGeom>
      </xdr:spPr>
    </xdr:pic>
    <xdr:clientData/>
  </xdr:twoCellAnchor>
  <xdr:twoCellAnchor editAs="oneCell">
    <xdr:from>
      <xdr:col>7</xdr:col>
      <xdr:colOff>235323</xdr:colOff>
      <xdr:row>11</xdr:row>
      <xdr:rowOff>381000</xdr:rowOff>
    </xdr:from>
    <xdr:to>
      <xdr:col>8</xdr:col>
      <xdr:colOff>1385029</xdr:colOff>
      <xdr:row>11</xdr:row>
      <xdr:rowOff>2218191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69941" y="4751294"/>
          <a:ext cx="2449588" cy="18371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abSelected="1" zoomScale="85" zoomScaleNormal="85" workbookViewId="0">
      <selection activeCell="I3" sqref="I3"/>
    </sheetView>
  </sheetViews>
  <sheetFormatPr defaultColWidth="9" defaultRowHeight="15.75"/>
  <cols>
    <col min="1" max="1" width="14.875" style="7" customWidth="1"/>
    <col min="2" max="2" width="27.125" style="7" bestFit="1" customWidth="1"/>
    <col min="3" max="3" width="19.2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/>
    <row r="2" spans="1:11" ht="45.6" customHeight="1" thickBot="1">
      <c r="A2" s="18" t="s">
        <v>0</v>
      </c>
      <c r="B2" s="18" t="s">
        <v>27</v>
      </c>
      <c r="C2" s="18" t="s">
        <v>18</v>
      </c>
      <c r="D2" s="36" t="s">
        <v>28</v>
      </c>
      <c r="E2" s="37"/>
      <c r="F2" s="10" t="s">
        <v>4</v>
      </c>
      <c r="G2" s="14" t="s">
        <v>21</v>
      </c>
      <c r="H2" s="18" t="s">
        <v>5</v>
      </c>
      <c r="I2" s="10">
        <v>9</v>
      </c>
      <c r="J2"/>
      <c r="K2"/>
    </row>
    <row r="3" spans="1:11" ht="31.5">
      <c r="A3" s="2" t="s">
        <v>6</v>
      </c>
      <c r="B3" s="2" t="s">
        <v>3</v>
      </c>
      <c r="C3" s="2" t="s">
        <v>14</v>
      </c>
      <c r="D3" s="2" t="s">
        <v>1</v>
      </c>
      <c r="E3" s="11" t="s">
        <v>2</v>
      </c>
      <c r="F3" s="16" t="s">
        <v>17</v>
      </c>
      <c r="G3" s="12" t="s">
        <v>15</v>
      </c>
      <c r="H3" s="16" t="s">
        <v>16</v>
      </c>
      <c r="I3" s="17" t="s">
        <v>10</v>
      </c>
      <c r="J3"/>
      <c r="K3"/>
    </row>
    <row r="4" spans="1:11" ht="16.5">
      <c r="A4" s="20">
        <v>45821</v>
      </c>
      <c r="B4" s="19" t="s">
        <v>22</v>
      </c>
      <c r="C4" s="19" t="s">
        <v>23</v>
      </c>
      <c r="D4" s="2">
        <v>1</v>
      </c>
      <c r="E4" s="11">
        <v>13.12</v>
      </c>
      <c r="F4" s="22">
        <v>3.47</v>
      </c>
      <c r="G4" s="21">
        <v>29</v>
      </c>
      <c r="H4" s="22">
        <v>3.8</v>
      </c>
      <c r="I4" s="23">
        <f>F4/H4</f>
        <v>0.91315789473684217</v>
      </c>
      <c r="J4"/>
      <c r="K4"/>
    </row>
    <row r="5" spans="1:11" ht="16.5">
      <c r="A5" s="20">
        <f>$A$4</f>
        <v>45821</v>
      </c>
      <c r="B5" s="19" t="str">
        <f>$B$4</f>
        <v>감계에코프리이엄 아파트 2차</v>
      </c>
      <c r="C5" s="19" t="str">
        <f>$C$4</f>
        <v>정류기용</v>
      </c>
      <c r="D5" s="2">
        <v>2</v>
      </c>
      <c r="E5" s="11">
        <v>13.13</v>
      </c>
      <c r="F5" s="22">
        <v>3.41</v>
      </c>
      <c r="G5" s="21">
        <f>$G$4</f>
        <v>29</v>
      </c>
      <c r="H5" s="22">
        <f>$H$4</f>
        <v>3.8</v>
      </c>
      <c r="I5" s="23">
        <f>F5/H5</f>
        <v>0.8973684210526317</v>
      </c>
      <c r="J5"/>
      <c r="K5"/>
    </row>
    <row r="6" spans="1:11" ht="16.5">
      <c r="A6" s="20">
        <f t="shared" ref="A6:A12" si="0">$A$4</f>
        <v>45821</v>
      </c>
      <c r="B6" s="19" t="str">
        <f t="shared" ref="B6:B12" si="1">$B$4</f>
        <v>감계에코프리이엄 아파트 2차</v>
      </c>
      <c r="C6" s="19" t="str">
        <f t="shared" ref="C6:C12" si="2">$C$4</f>
        <v>정류기용</v>
      </c>
      <c r="D6" s="2">
        <v>3</v>
      </c>
      <c r="E6" s="11">
        <v>13.13</v>
      </c>
      <c r="F6" s="22">
        <v>3.41</v>
      </c>
      <c r="G6" s="21">
        <f t="shared" ref="G6:G12" si="3">$G$4</f>
        <v>29</v>
      </c>
      <c r="H6" s="22">
        <f t="shared" ref="H6:H12" si="4">$H$4</f>
        <v>3.8</v>
      </c>
      <c r="I6" s="23">
        <f t="shared" ref="I6:I12" si="5">F6/H6</f>
        <v>0.8973684210526317</v>
      </c>
      <c r="J6"/>
      <c r="K6"/>
    </row>
    <row r="7" spans="1:11" ht="16.5">
      <c r="A7" s="20">
        <f t="shared" si="0"/>
        <v>45821</v>
      </c>
      <c r="B7" s="19" t="str">
        <f t="shared" si="1"/>
        <v>감계에코프리이엄 아파트 2차</v>
      </c>
      <c r="C7" s="19" t="str">
        <f t="shared" si="2"/>
        <v>정류기용</v>
      </c>
      <c r="D7" s="2">
        <v>4</v>
      </c>
      <c r="E7" s="11">
        <v>13.3</v>
      </c>
      <c r="F7" s="22">
        <v>3.47</v>
      </c>
      <c r="G7" s="21">
        <f t="shared" si="3"/>
        <v>29</v>
      </c>
      <c r="H7" s="22">
        <f t="shared" si="4"/>
        <v>3.8</v>
      </c>
      <c r="I7" s="23">
        <f t="shared" si="5"/>
        <v>0.91315789473684217</v>
      </c>
      <c r="J7"/>
      <c r="K7"/>
    </row>
    <row r="8" spans="1:11" ht="16.5">
      <c r="A8" s="20">
        <f t="shared" si="0"/>
        <v>45821</v>
      </c>
      <c r="B8" s="19" t="str">
        <f t="shared" si="1"/>
        <v>감계에코프리이엄 아파트 2차</v>
      </c>
      <c r="C8" s="19" t="str">
        <f t="shared" si="2"/>
        <v>정류기용</v>
      </c>
      <c r="D8" s="2">
        <v>5</v>
      </c>
      <c r="E8" s="11">
        <v>13.13</v>
      </c>
      <c r="F8" s="22">
        <v>3.45</v>
      </c>
      <c r="G8" s="21">
        <f t="shared" si="3"/>
        <v>29</v>
      </c>
      <c r="H8" s="22">
        <f t="shared" si="4"/>
        <v>3.8</v>
      </c>
      <c r="I8" s="23">
        <f t="shared" si="5"/>
        <v>0.90789473684210531</v>
      </c>
      <c r="J8"/>
      <c r="K8"/>
    </row>
    <row r="9" spans="1:11" ht="16.5">
      <c r="A9" s="20">
        <f t="shared" si="0"/>
        <v>45821</v>
      </c>
      <c r="B9" s="19" t="str">
        <f t="shared" si="1"/>
        <v>감계에코프리이엄 아파트 2차</v>
      </c>
      <c r="C9" s="19" t="str">
        <f t="shared" si="2"/>
        <v>정류기용</v>
      </c>
      <c r="D9" s="2">
        <v>6</v>
      </c>
      <c r="E9" s="11">
        <v>13.13</v>
      </c>
      <c r="F9" s="22">
        <v>3.45</v>
      </c>
      <c r="G9" s="21">
        <f t="shared" si="3"/>
        <v>29</v>
      </c>
      <c r="H9" s="22">
        <f t="shared" si="4"/>
        <v>3.8</v>
      </c>
      <c r="I9" s="23">
        <f t="shared" si="5"/>
        <v>0.90789473684210531</v>
      </c>
      <c r="J9"/>
      <c r="K9"/>
    </row>
    <row r="10" spans="1:11" s="29" customFormat="1" ht="16.5">
      <c r="A10" s="20">
        <f t="shared" si="0"/>
        <v>45821</v>
      </c>
      <c r="B10" s="19" t="str">
        <f t="shared" si="1"/>
        <v>감계에코프리이엄 아파트 2차</v>
      </c>
      <c r="C10" s="19" t="str">
        <f t="shared" si="2"/>
        <v>정류기용</v>
      </c>
      <c r="D10" s="24">
        <v>7</v>
      </c>
      <c r="E10" s="25">
        <v>13.13</v>
      </c>
      <c r="F10" s="26">
        <v>3.53</v>
      </c>
      <c r="G10" s="21">
        <f t="shared" si="3"/>
        <v>29</v>
      </c>
      <c r="H10" s="22">
        <f t="shared" si="4"/>
        <v>3.8</v>
      </c>
      <c r="I10" s="27">
        <f t="shared" si="5"/>
        <v>0.92894736842105263</v>
      </c>
      <c r="J10" s="28"/>
      <c r="K10" s="28"/>
    </row>
    <row r="11" spans="1:11" ht="16.5">
      <c r="A11" s="20">
        <f t="shared" si="0"/>
        <v>45821</v>
      </c>
      <c r="B11" s="19" t="str">
        <f t="shared" si="1"/>
        <v>감계에코프리이엄 아파트 2차</v>
      </c>
      <c r="C11" s="19" t="str">
        <f t="shared" si="2"/>
        <v>정류기용</v>
      </c>
      <c r="D11" s="2">
        <v>8</v>
      </c>
      <c r="E11" s="11">
        <v>13.13</v>
      </c>
      <c r="F11" s="22">
        <v>3.48</v>
      </c>
      <c r="G11" s="21">
        <f t="shared" si="3"/>
        <v>29</v>
      </c>
      <c r="H11" s="22">
        <f t="shared" si="4"/>
        <v>3.8</v>
      </c>
      <c r="I11" s="23">
        <f t="shared" si="5"/>
        <v>0.9157894736842106</v>
      </c>
      <c r="J11"/>
      <c r="K11"/>
    </row>
    <row r="12" spans="1:11" ht="16.5">
      <c r="A12" s="20">
        <f t="shared" si="0"/>
        <v>45821</v>
      </c>
      <c r="B12" s="19" t="str">
        <f t="shared" si="1"/>
        <v>감계에코프리이엄 아파트 2차</v>
      </c>
      <c r="C12" s="19" t="str">
        <f t="shared" si="2"/>
        <v>정류기용</v>
      </c>
      <c r="D12" s="2">
        <v>9</v>
      </c>
      <c r="E12" s="11">
        <v>13.13</v>
      </c>
      <c r="F12" s="22">
        <v>3.49</v>
      </c>
      <c r="G12" s="21">
        <f t="shared" si="3"/>
        <v>29</v>
      </c>
      <c r="H12" s="22">
        <f t="shared" si="4"/>
        <v>3.8</v>
      </c>
      <c r="I12" s="23">
        <f t="shared" si="5"/>
        <v>0.91842105263157903</v>
      </c>
      <c r="J12"/>
      <c r="K12"/>
    </row>
    <row r="13" spans="1:11">
      <c r="A13" s="38" t="s">
        <v>11</v>
      </c>
      <c r="B13" s="39"/>
      <c r="C13" s="39"/>
      <c r="D13" s="40"/>
      <c r="E13" s="4">
        <f>AVERAGE(E4:E12)</f>
        <v>13.147777777777776</v>
      </c>
      <c r="F13" s="4">
        <f>AVERAGE(F4:F12)</f>
        <v>3.4622222222222225</v>
      </c>
      <c r="G13" s="6"/>
      <c r="H13" s="6"/>
      <c r="I13" s="15">
        <f>AVERAGE(I4:I12)</f>
        <v>0.9111111111111112</v>
      </c>
    </row>
    <row r="14" spans="1:11">
      <c r="A14" s="38" t="s">
        <v>12</v>
      </c>
      <c r="B14" s="39"/>
      <c r="C14" s="39"/>
      <c r="D14" s="40"/>
      <c r="E14" s="4">
        <f>MAX(E4:E12)</f>
        <v>13.3</v>
      </c>
      <c r="F14" s="4">
        <f>MAX(F4:F12)</f>
        <v>3.53</v>
      </c>
      <c r="G14" s="5"/>
      <c r="H14" s="6"/>
      <c r="I14" s="15">
        <f>MAX(I4:I12)</f>
        <v>0.92894736842105263</v>
      </c>
    </row>
    <row r="15" spans="1:11">
      <c r="A15" s="38" t="s">
        <v>13</v>
      </c>
      <c r="B15" s="39"/>
      <c r="C15" s="39"/>
      <c r="D15" s="40"/>
      <c r="E15" s="4">
        <f>MIN(E4:E12)</f>
        <v>13.12</v>
      </c>
      <c r="F15" s="4">
        <f>MIN(F4:F12)</f>
        <v>3.41</v>
      </c>
      <c r="G15" s="5"/>
      <c r="H15" s="6"/>
      <c r="I15" s="15">
        <f>MIN(I4:I12)</f>
        <v>0.8973684210526317</v>
      </c>
    </row>
    <row r="16" spans="1:11" ht="141" customHeight="1">
      <c r="A16" s="1" t="s">
        <v>7</v>
      </c>
      <c r="B16" s="41"/>
      <c r="C16" s="42"/>
      <c r="D16" s="42"/>
      <c r="E16" s="43"/>
      <c r="F16" s="3" t="s">
        <v>8</v>
      </c>
      <c r="G16" s="30"/>
      <c r="H16" s="31"/>
      <c r="I16" s="32"/>
    </row>
    <row r="17" spans="1:9" ht="204.75" customHeight="1">
      <c r="A17" s="3" t="s">
        <v>9</v>
      </c>
      <c r="B17" s="30"/>
      <c r="C17" s="31"/>
      <c r="D17" s="31"/>
      <c r="E17" s="32"/>
      <c r="F17" s="3"/>
      <c r="G17" s="33"/>
      <c r="H17" s="34"/>
      <c r="I17" s="35"/>
    </row>
    <row r="18" spans="1:9">
      <c r="H18" s="13"/>
    </row>
    <row r="19" spans="1:9">
      <c r="H19" s="13"/>
    </row>
    <row r="20" spans="1:9">
      <c r="H20" s="13"/>
    </row>
    <row r="21" spans="1:9">
      <c r="H21" s="13"/>
    </row>
  </sheetData>
  <autoFilter ref="A3:I17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zoomScale="85" zoomScaleNormal="85" workbookViewId="0">
      <selection activeCell="L12" sqref="L12"/>
    </sheetView>
  </sheetViews>
  <sheetFormatPr defaultColWidth="9" defaultRowHeight="15.75"/>
  <cols>
    <col min="1" max="1" width="14.875" style="7" customWidth="1"/>
    <col min="2" max="2" width="27.125" style="7" bestFit="1" customWidth="1"/>
    <col min="3" max="3" width="19.2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/>
    <row r="2" spans="1:11" customFormat="1" ht="39.75" customHeight="1" thickBot="1">
      <c r="A2" s="18" t="s">
        <v>0</v>
      </c>
      <c r="B2" s="18" t="s">
        <v>26</v>
      </c>
      <c r="C2" s="18" t="s">
        <v>18</v>
      </c>
      <c r="D2" s="36" t="s">
        <v>25</v>
      </c>
      <c r="E2" s="37"/>
      <c r="F2" s="10" t="s">
        <v>4</v>
      </c>
      <c r="G2" s="14" t="s">
        <v>19</v>
      </c>
      <c r="H2" s="18" t="s">
        <v>20</v>
      </c>
      <c r="I2" s="10">
        <v>4</v>
      </c>
    </row>
    <row r="3" spans="1:11" ht="31.5">
      <c r="A3" s="2" t="s">
        <v>6</v>
      </c>
      <c r="B3" s="2" t="s">
        <v>3</v>
      </c>
      <c r="C3" s="2" t="s">
        <v>14</v>
      </c>
      <c r="D3" s="2" t="s">
        <v>1</v>
      </c>
      <c r="E3" s="11" t="s">
        <v>2</v>
      </c>
      <c r="F3" s="16" t="s">
        <v>17</v>
      </c>
      <c r="G3" s="12" t="s">
        <v>15</v>
      </c>
      <c r="H3" s="16" t="s">
        <v>16</v>
      </c>
      <c r="I3" s="17" t="s">
        <v>10</v>
      </c>
      <c r="J3"/>
      <c r="K3"/>
    </row>
    <row r="4" spans="1:11" ht="16.5">
      <c r="A4" s="20">
        <v>45821</v>
      </c>
      <c r="B4" s="19" t="s">
        <v>22</v>
      </c>
      <c r="C4" s="19" t="s">
        <v>24</v>
      </c>
      <c r="D4" s="2">
        <v>1</v>
      </c>
      <c r="E4" s="11">
        <v>13.03</v>
      </c>
      <c r="F4" s="22">
        <v>2.27</v>
      </c>
      <c r="G4" s="21">
        <v>29</v>
      </c>
      <c r="H4" s="22">
        <v>2.8</v>
      </c>
      <c r="I4" s="23">
        <f>F4/H4</f>
        <v>0.81071428571428572</v>
      </c>
      <c r="J4"/>
      <c r="K4"/>
    </row>
    <row r="5" spans="1:11" ht="16.5">
      <c r="A5" s="20">
        <f>$A$4</f>
        <v>45821</v>
      </c>
      <c r="B5" s="19" t="str">
        <f>$B$4</f>
        <v>감계에코프리이엄 아파트 2차</v>
      </c>
      <c r="C5" s="19" t="str">
        <f>$C$4</f>
        <v>발전기시동용</v>
      </c>
      <c r="D5" s="2">
        <v>2</v>
      </c>
      <c r="E5" s="11">
        <v>13.06</v>
      </c>
      <c r="F5" s="22">
        <v>2.2999999999999998</v>
      </c>
      <c r="G5" s="21">
        <v>29</v>
      </c>
      <c r="H5" s="22">
        <v>2.8</v>
      </c>
      <c r="I5" s="23">
        <f>F5/H5</f>
        <v>0.8214285714285714</v>
      </c>
      <c r="J5"/>
      <c r="K5"/>
    </row>
    <row r="6" spans="1:11" ht="16.5">
      <c r="A6" s="20">
        <f t="shared" ref="A6:A7" si="0">$A$4</f>
        <v>45821</v>
      </c>
      <c r="B6" s="19" t="str">
        <f t="shared" ref="B6:B7" si="1">$B$4</f>
        <v>감계에코프리이엄 아파트 2차</v>
      </c>
      <c r="C6" s="19" t="str">
        <f t="shared" ref="C6:C7" si="2">$C$4</f>
        <v>발전기시동용</v>
      </c>
      <c r="D6" s="2">
        <v>3</v>
      </c>
      <c r="E6" s="11">
        <v>13.02</v>
      </c>
      <c r="F6" s="22">
        <v>2.31</v>
      </c>
      <c r="G6" s="21">
        <v>29</v>
      </c>
      <c r="H6" s="22">
        <v>2.8</v>
      </c>
      <c r="I6" s="23">
        <f>F6/H6</f>
        <v>0.82500000000000007</v>
      </c>
      <c r="J6"/>
      <c r="K6"/>
    </row>
    <row r="7" spans="1:11" ht="16.5">
      <c r="A7" s="20">
        <f t="shared" si="0"/>
        <v>45821</v>
      </c>
      <c r="B7" s="19" t="str">
        <f t="shared" si="1"/>
        <v>감계에코프리이엄 아파트 2차</v>
      </c>
      <c r="C7" s="19" t="str">
        <f t="shared" si="2"/>
        <v>발전기시동용</v>
      </c>
      <c r="D7" s="2">
        <v>4</v>
      </c>
      <c r="E7" s="11">
        <v>13.05</v>
      </c>
      <c r="F7" s="22">
        <v>2.23</v>
      </c>
      <c r="G7" s="21">
        <v>29</v>
      </c>
      <c r="H7" s="22">
        <v>2.8</v>
      </c>
      <c r="I7" s="23">
        <f>F7/H7</f>
        <v>0.79642857142857149</v>
      </c>
      <c r="J7"/>
      <c r="K7"/>
    </row>
    <row r="8" spans="1:11">
      <c r="A8" s="38" t="s">
        <v>11</v>
      </c>
      <c r="B8" s="39"/>
      <c r="C8" s="39"/>
      <c r="D8" s="40"/>
      <c r="E8" s="4">
        <f>AVERAGE(E4:E7)</f>
        <v>13.04</v>
      </c>
      <c r="F8" s="4">
        <f>AVERAGE(F4:F7)</f>
        <v>2.2775000000000003</v>
      </c>
      <c r="G8" s="6"/>
      <c r="H8" s="6"/>
      <c r="I8" s="15">
        <f>AVERAGE(I4:I7)</f>
        <v>0.81339285714285725</v>
      </c>
    </row>
    <row r="9" spans="1:11">
      <c r="A9" s="38" t="s">
        <v>12</v>
      </c>
      <c r="B9" s="39"/>
      <c r="C9" s="39"/>
      <c r="D9" s="40"/>
      <c r="E9" s="4">
        <f>MAX(E4:E7)</f>
        <v>13.06</v>
      </c>
      <c r="F9" s="4">
        <f>MAX(F4:F7)</f>
        <v>2.31</v>
      </c>
      <c r="G9" s="5"/>
      <c r="H9" s="6"/>
      <c r="I9" s="15">
        <f>MAX(I4:I7)</f>
        <v>0.82500000000000007</v>
      </c>
    </row>
    <row r="10" spans="1:11">
      <c r="A10" s="38" t="s">
        <v>13</v>
      </c>
      <c r="B10" s="39"/>
      <c r="C10" s="39"/>
      <c r="D10" s="40"/>
      <c r="E10" s="4">
        <f>MIN(E4:E7)</f>
        <v>13.02</v>
      </c>
      <c r="F10" s="4">
        <f>MIN(F4:F7)</f>
        <v>2.23</v>
      </c>
      <c r="G10" s="5"/>
      <c r="H10" s="6"/>
      <c r="I10" s="15">
        <f>MIN(I4:I7)</f>
        <v>0.79642857142857149</v>
      </c>
    </row>
    <row r="11" spans="1:11" ht="141" customHeight="1">
      <c r="A11" s="1" t="s">
        <v>7</v>
      </c>
      <c r="B11" s="41"/>
      <c r="C11" s="42"/>
      <c r="D11" s="42"/>
      <c r="E11" s="43"/>
      <c r="F11" s="3" t="s">
        <v>8</v>
      </c>
      <c r="G11" s="30"/>
      <c r="H11" s="31"/>
      <c r="I11" s="32"/>
    </row>
    <row r="12" spans="1:11" ht="204.75" customHeight="1">
      <c r="A12" s="3" t="s">
        <v>9</v>
      </c>
      <c r="B12" s="30"/>
      <c r="C12" s="31"/>
      <c r="D12" s="31"/>
      <c r="E12" s="32"/>
      <c r="F12" s="3"/>
      <c r="G12" s="33"/>
      <c r="H12" s="34"/>
      <c r="I12" s="35"/>
    </row>
    <row r="13" spans="1:11">
      <c r="H13" s="13"/>
    </row>
    <row r="14" spans="1:11">
      <c r="H14" s="13"/>
    </row>
    <row r="15" spans="1:11">
      <c r="H15" s="13"/>
    </row>
    <row r="16" spans="1:11">
      <c r="H16" s="13"/>
    </row>
  </sheetData>
  <autoFilter ref="A3:I12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정류기용</vt:lpstr>
      <vt:lpstr>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2025-06-13T04:34:04Z</dcterms:modified>
  <cp:contentStatus/>
</cp:coreProperties>
</file>