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5년\고정형용\"/>
    </mc:Choice>
  </mc:AlternateContent>
  <bookViews>
    <workbookView xWindow="0" yWindow="0" windowWidth="23040" windowHeight="9105" firstSheet="5" activeTab="10"/>
  </bookViews>
  <sheets>
    <sheet name="양극재1공장(1~4) 2층 정류기용" sheetId="24" r:id="rId1"/>
    <sheet name="양극재 1공장(5~6) 2.5층 정류기용" sheetId="25" r:id="rId2"/>
    <sheet name="양극재 2공장(7~8) 정류기용" sheetId="36" r:id="rId3"/>
    <sheet name="양극재 3공장(9~12) 정류기용" sheetId="37" r:id="rId4"/>
    <sheet name="양극재 4공장(9~12) 정류기용" sheetId="39" r:id="rId5"/>
    <sheet name="RO필터 창고 정류기용" sheetId="40" r:id="rId6"/>
    <sheet name="RO필터 창고 UPS용" sheetId="41" r:id="rId7"/>
    <sheet name="RO필터 1 정류기용" sheetId="43" r:id="rId8"/>
    <sheet name="RO필터 2 정류기용" sheetId="44" r:id="rId9"/>
    <sheet name="LFP PILOT 정류기용" sheetId="45" r:id="rId10"/>
    <sheet name="양극재 TECH센터 정류기용" sheetId="47" r:id="rId11"/>
  </sheets>
  <calcPr calcId="162913"/>
</workbook>
</file>

<file path=xl/calcChain.xml><?xml version="1.0" encoding="utf-8"?>
<calcChain xmlns="http://schemas.openxmlformats.org/spreadsheetml/2006/main">
  <c r="D15" i="47" l="1"/>
  <c r="D14" i="47"/>
  <c r="D13" i="47"/>
  <c r="D12" i="47"/>
  <c r="H11" i="47"/>
  <c r="D11" i="47"/>
  <c r="D10" i="47"/>
  <c r="D9" i="47"/>
  <c r="H8" i="47"/>
  <c r="G8" i="47"/>
  <c r="D8" i="47"/>
  <c r="H7" i="47"/>
  <c r="G7" i="47"/>
  <c r="D7" i="47"/>
  <c r="O3" i="47"/>
  <c r="D15" i="45"/>
  <c r="D14" i="45"/>
  <c r="D13" i="45"/>
  <c r="D12" i="45"/>
  <c r="H11" i="45"/>
  <c r="D11" i="45"/>
  <c r="D10" i="45"/>
  <c r="D9" i="45"/>
  <c r="H8" i="45"/>
  <c r="G8" i="45"/>
  <c r="D8" i="45"/>
  <c r="H7" i="45"/>
  <c r="G7" i="45"/>
  <c r="D7" i="45"/>
  <c r="O3" i="45"/>
  <c r="D15" i="44"/>
  <c r="D14" i="44"/>
  <c r="D13" i="44"/>
  <c r="D12" i="44"/>
  <c r="H11" i="44"/>
  <c r="D11" i="44"/>
  <c r="D10" i="44"/>
  <c r="D9" i="44"/>
  <c r="H8" i="44"/>
  <c r="G8" i="44"/>
  <c r="D8" i="44"/>
  <c r="H7" i="44"/>
  <c r="G7" i="44"/>
  <c r="D7" i="44"/>
  <c r="O3" i="44"/>
  <c r="D15" i="43"/>
  <c r="D14" i="43"/>
  <c r="D13" i="43"/>
  <c r="D12" i="43"/>
  <c r="H11" i="43"/>
  <c r="D11" i="43"/>
  <c r="D10" i="43"/>
  <c r="D9" i="43"/>
  <c r="H8" i="43"/>
  <c r="G8" i="43"/>
  <c r="D8" i="43"/>
  <c r="H7" i="43"/>
  <c r="G7" i="43"/>
  <c r="D7" i="43"/>
  <c r="O3" i="43"/>
  <c r="H8" i="41"/>
  <c r="H7" i="41"/>
  <c r="G8" i="41"/>
  <c r="G7" i="41"/>
  <c r="D20" i="41"/>
  <c r="D19" i="41"/>
  <c r="D18" i="41"/>
  <c r="D17" i="41"/>
  <c r="D16" i="41"/>
  <c r="D15" i="41"/>
  <c r="D14" i="41"/>
  <c r="D13" i="41"/>
  <c r="D12" i="41"/>
  <c r="H11" i="41"/>
  <c r="D11" i="41"/>
  <c r="D10" i="41"/>
  <c r="D9" i="41"/>
  <c r="D8" i="41"/>
  <c r="D7" i="41"/>
  <c r="O3" i="41"/>
  <c r="D15" i="40"/>
  <c r="D14" i="40"/>
  <c r="D13" i="40"/>
  <c r="D12" i="40"/>
  <c r="H11" i="40"/>
  <c r="D11" i="40"/>
  <c r="D10" i="40"/>
  <c r="D9" i="40"/>
  <c r="H8" i="40"/>
  <c r="G8" i="40"/>
  <c r="D8" i="40"/>
  <c r="H7" i="40"/>
  <c r="G7" i="40"/>
  <c r="D7" i="40"/>
  <c r="O3" i="40"/>
  <c r="D15" i="39"/>
  <c r="D14" i="39"/>
  <c r="D13" i="39"/>
  <c r="D12" i="39"/>
  <c r="H11" i="39"/>
  <c r="D11" i="39"/>
  <c r="D10" i="39"/>
  <c r="D9" i="39"/>
  <c r="H8" i="39"/>
  <c r="G8" i="39"/>
  <c r="D8" i="39"/>
  <c r="H7" i="39"/>
  <c r="G7" i="39"/>
  <c r="D7" i="39"/>
  <c r="O3" i="39"/>
  <c r="D15" i="37" l="1"/>
  <c r="D14" i="37"/>
  <c r="D13" i="37"/>
  <c r="D12" i="37"/>
  <c r="H11" i="37"/>
  <c r="D11" i="37"/>
  <c r="D10" i="37"/>
  <c r="D9" i="37"/>
  <c r="H8" i="37"/>
  <c r="G8" i="37"/>
  <c r="D8" i="37"/>
  <c r="H7" i="37"/>
  <c r="G7" i="37"/>
  <c r="D7" i="37"/>
  <c r="O3" i="37"/>
  <c r="D15" i="36"/>
  <c r="D14" i="36"/>
  <c r="D13" i="36"/>
  <c r="D12" i="36"/>
  <c r="H11" i="36"/>
  <c r="D11" i="36"/>
  <c r="D10" i="36"/>
  <c r="D9" i="36"/>
  <c r="H8" i="36"/>
  <c r="G8" i="36"/>
  <c r="D8" i="36"/>
  <c r="H7" i="36"/>
  <c r="G7" i="36"/>
  <c r="D7" i="36"/>
  <c r="O3" i="36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H8" i="24" l="1"/>
  <c r="H7" i="24"/>
  <c r="G8" i="24"/>
  <c r="G7" i="24"/>
  <c r="D15" i="24" l="1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<sst xmlns="http://schemas.openxmlformats.org/spreadsheetml/2006/main" count="379" uniqueCount="68">
  <si>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</si>
  <si>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</si>
  <si>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</si>
  <si>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</si>
  <si>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</si>
  <si>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</si>
  <si>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</si>
  <si>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</si>
  <si>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</si>
  <si>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</si>
  <si>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</si>
  <si>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</si>
  <si>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</si>
  <si>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</si>
  <si>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</si>
  <si>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</si>
  <si>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</si>
  <si>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</si>
  <si>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</si>
  <si>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</si>
  <si>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</si>
  <si>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</si>
  <si>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</si>
  <si>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</si>
  <si>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LG화학 청주공장</t>
    <phoneticPr fontId="19" type="noConversion"/>
  </si>
  <si>
    <t>ESP100</t>
    <phoneticPr fontId="19" type="noConversion"/>
  </si>
  <si>
    <t>점검 결과</t>
    <phoneticPr fontId="19" type="noConversion"/>
  </si>
  <si>
    <t>높이로 인한 점검 불가</t>
    <phoneticPr fontId="19" type="noConversion"/>
  </si>
  <si>
    <t>점검 결과</t>
    <phoneticPr fontId="19" type="noConversion"/>
  </si>
  <si>
    <t>이상없음</t>
    <phoneticPr fontId="19" type="noConversion"/>
  </si>
  <si>
    <t>ESP120</t>
    <phoneticPr fontId="19" type="noConversion"/>
  </si>
  <si>
    <t>양극재 1공장(1~4) 2층</t>
    <phoneticPr fontId="19" type="noConversion"/>
  </si>
  <si>
    <t>2022.11.07</t>
    <phoneticPr fontId="19" type="noConversion"/>
  </si>
  <si>
    <t>-</t>
    <phoneticPr fontId="19" type="noConversion"/>
  </si>
  <si>
    <t>-</t>
    <phoneticPr fontId="19" type="noConversion"/>
  </si>
  <si>
    <t>양극재 1공장(5~6) 2.5층</t>
    <phoneticPr fontId="19" type="noConversion"/>
  </si>
  <si>
    <t>양극재 2공장(7~8)</t>
    <phoneticPr fontId="19" type="noConversion"/>
  </si>
  <si>
    <t>2022.10.05</t>
    <phoneticPr fontId="19" type="noConversion"/>
  </si>
  <si>
    <t>운용온도 높음, 에어컨 고장</t>
    <phoneticPr fontId="19" type="noConversion"/>
  </si>
  <si>
    <t>권장운용온도 초과</t>
    <phoneticPr fontId="19" type="noConversion"/>
  </si>
  <si>
    <t>양극재 3공장(9~12)</t>
    <phoneticPr fontId="19" type="noConversion"/>
  </si>
  <si>
    <t>2022.11.07</t>
    <phoneticPr fontId="19" type="noConversion"/>
  </si>
  <si>
    <t>양극재 4공장(9~12)</t>
    <phoneticPr fontId="19" type="noConversion"/>
  </si>
  <si>
    <t>ESP150</t>
    <phoneticPr fontId="19" type="noConversion"/>
  </si>
  <si>
    <t>2021.06.11</t>
    <phoneticPr fontId="19" type="noConversion"/>
  </si>
  <si>
    <t>충전전압 이상 및 권장운용온도 초과</t>
    <phoneticPr fontId="19" type="noConversion"/>
  </si>
  <si>
    <t>RO필터 창고</t>
    <phoneticPr fontId="19" type="noConversion"/>
  </si>
  <si>
    <t>ESP120</t>
    <phoneticPr fontId="19" type="noConversion"/>
  </si>
  <si>
    <t>2024.01.12</t>
    <phoneticPr fontId="19" type="noConversion"/>
  </si>
  <si>
    <t>2024.03.08</t>
    <phoneticPr fontId="19" type="noConversion"/>
  </si>
  <si>
    <t>RO필터 창고</t>
    <phoneticPr fontId="19" type="noConversion"/>
  </si>
  <si>
    <t>2023.12.04</t>
    <phoneticPr fontId="19" type="noConversion"/>
  </si>
  <si>
    <t>SAMPLING</t>
    <phoneticPr fontId="19" type="noConversion"/>
  </si>
  <si>
    <t>RO필터 1</t>
    <phoneticPr fontId="19" type="noConversion"/>
  </si>
  <si>
    <t>2022.09.06</t>
    <phoneticPr fontId="19" type="noConversion"/>
  </si>
  <si>
    <t>2022.10.06</t>
    <phoneticPr fontId="19" type="noConversion"/>
  </si>
  <si>
    <t>RO필터 2</t>
    <phoneticPr fontId="19" type="noConversion"/>
  </si>
  <si>
    <t>2025.06.09</t>
    <phoneticPr fontId="19" type="noConversion"/>
  </si>
  <si>
    <t>2025.07.10</t>
    <phoneticPr fontId="19" type="noConversion"/>
  </si>
  <si>
    <t>LFP PILOT</t>
    <phoneticPr fontId="19" type="noConversion"/>
  </si>
  <si>
    <t>HICA120</t>
    <phoneticPr fontId="19" type="noConversion"/>
  </si>
  <si>
    <t>2023.01.12</t>
    <phoneticPr fontId="19" type="noConversion"/>
  </si>
  <si>
    <t>-</t>
    <phoneticPr fontId="19" type="noConversion"/>
  </si>
  <si>
    <t>-</t>
    <phoneticPr fontId="19" type="noConversion"/>
  </si>
  <si>
    <t>타사제품</t>
    <phoneticPr fontId="19" type="noConversion"/>
  </si>
  <si>
    <t>양극재 TECH센터</t>
    <phoneticPr fontId="19" type="noConversion"/>
  </si>
  <si>
    <t>HICA150</t>
    <phoneticPr fontId="19" type="noConversion"/>
  </si>
  <si>
    <t>2023.11.17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</si>
</sst>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18" fillId="0" borderId="11" xfId="42" quotePrefix="1" applyNumberFormat="1" applyBorder="1" applyAlignment="1">
      <alignment horizontal="center" vertical="center"/>
    </xf>
    <xf numFmtId="180" fontId="18" fillId="0" borderId="13" xfId="42" quotePrefix="1" applyNumberFormat="1" applyBorder="1" applyAlignment="1">
      <alignment horizontal="center" vertical="center"/>
    </xf>
    <xf numFmtId="179" fontId="18" fillId="0" borderId="11" xfId="42" quotePrefix="1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14" sqref="G14:L15"/>
    </sheetView>
  </sheetViews>
  <sheetFormatPr defaultRowHeight="16.5"/>
  <cols>
    <col min="1" max="1" width="11.125" bestFit="1" customWidth="1"/>
    <col min="2" max="2" width="23.5" bestFit="1" customWidth="1"/>
    <col min="3" max="3" width="20.25" bestFit="1" customWidth="1"/>
    <col min="5" max="5" width="11.125" style="26" bestFit="1" customWidth="1"/>
    <col min="6" max="6" width="8.75" style="26"/>
    <col min="7" max="7" width="20.875" style="25" bestFit="1" customWidth="1"/>
    <col min="8" max="8" width="13.75" style="25" bestFit="1" customWidth="1"/>
    <col min="9" max="9" width="11.125" style="25" customWidth="1"/>
    <col min="10" max="11" width="17" style="2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31</v>
      </c>
      <c r="D3" s="7" t="s">
        <v>23</v>
      </c>
      <c r="E3" s="4" t="s">
        <v>30</v>
      </c>
      <c r="F3" s="6">
        <v>120</v>
      </c>
      <c r="G3" s="10" t="s">
        <v>32</v>
      </c>
      <c r="H3" s="42" t="s">
        <v>33</v>
      </c>
      <c r="I3" s="5">
        <v>3.1</v>
      </c>
      <c r="J3" s="6">
        <v>9</v>
      </c>
      <c r="K3" s="43" t="s">
        <v>34</v>
      </c>
      <c r="L3" s="11">
        <v>23.7</v>
      </c>
      <c r="M3" s="8">
        <v>0.7</v>
      </c>
      <c r="N3" s="8">
        <v>1.7</v>
      </c>
      <c r="O3" s="9">
        <f>N3/$F$3</f>
        <v>1.4166666666666666E-2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 t="s">
        <v>27</v>
      </c>
      <c r="C7" s="23" t="s">
        <v>27</v>
      </c>
      <c r="D7" s="31" t="e">
        <f t="shared" ref="D7:D15" si="0">C7/$I$3</f>
        <v>#VALUE!</v>
      </c>
      <c r="E7" s="27"/>
      <c r="F7" s="29" t="s">
        <v>21</v>
      </c>
      <c r="G7" s="12">
        <f>MAX(B7:B15)</f>
        <v>13.16</v>
      </c>
      <c r="H7" s="12">
        <f>MAX(C7:C15)</f>
        <v>3.06</v>
      </c>
      <c r="J7"/>
      <c r="K7"/>
    </row>
    <row r="8" spans="1:15">
      <c r="A8" s="30">
        <v>2</v>
      </c>
      <c r="B8" s="23">
        <v>13.13</v>
      </c>
      <c r="C8" s="23">
        <v>2.94</v>
      </c>
      <c r="D8" s="31">
        <f t="shared" si="0"/>
        <v>0.94838709677419353</v>
      </c>
      <c r="E8" s="27"/>
      <c r="F8" s="29" t="s">
        <v>22</v>
      </c>
      <c r="G8" s="12">
        <f>MIN(B7:B15)</f>
        <v>13.12</v>
      </c>
      <c r="H8" s="12">
        <f>MIN(C7:C15)</f>
        <v>2.92</v>
      </c>
      <c r="J8"/>
      <c r="K8"/>
    </row>
    <row r="9" spans="1:15">
      <c r="A9" s="30">
        <v>3</v>
      </c>
      <c r="B9" s="23">
        <v>13.12</v>
      </c>
      <c r="C9" s="23">
        <v>3.02</v>
      </c>
      <c r="D9" s="31">
        <f t="shared" si="0"/>
        <v>0.97419354838709671</v>
      </c>
      <c r="E9" s="27"/>
      <c r="J9"/>
      <c r="K9"/>
    </row>
    <row r="10" spans="1:15">
      <c r="A10" s="30">
        <v>4</v>
      </c>
      <c r="B10" s="23">
        <v>13.15</v>
      </c>
      <c r="C10" s="23">
        <v>2.92</v>
      </c>
      <c r="D10" s="31">
        <f t="shared" si="0"/>
        <v>0.9419354838709677</v>
      </c>
      <c r="E10" s="27"/>
      <c r="J10"/>
      <c r="K10"/>
    </row>
    <row r="11" spans="1:15">
      <c r="A11" s="30">
        <v>5</v>
      </c>
      <c r="B11" s="23">
        <v>13.15</v>
      </c>
      <c r="C11" s="23">
        <v>3.04</v>
      </c>
      <c r="D11" s="31">
        <f t="shared" si="0"/>
        <v>0.98064516129032253</v>
      </c>
      <c r="E11" s="27"/>
      <c r="F11" s="29" t="s">
        <v>19</v>
      </c>
      <c r="G11" s="13">
        <v>118.3</v>
      </c>
      <c r="H11" s="12">
        <f>G11/$J$3</f>
        <v>13.144444444444444</v>
      </c>
      <c r="J11" s="24"/>
      <c r="K11"/>
    </row>
    <row r="12" spans="1:15">
      <c r="A12" s="30">
        <v>6</v>
      </c>
      <c r="B12" s="23">
        <v>13.16</v>
      </c>
      <c r="C12" s="23">
        <v>2.96</v>
      </c>
      <c r="D12" s="31">
        <f t="shared" si="0"/>
        <v>0.95483870967741935</v>
      </c>
      <c r="E12" s="27"/>
      <c r="J12"/>
      <c r="K12"/>
    </row>
    <row r="13" spans="1:15">
      <c r="A13" s="30">
        <v>7</v>
      </c>
      <c r="B13" s="23">
        <v>13.13</v>
      </c>
      <c r="C13" s="23">
        <v>3.01</v>
      </c>
      <c r="D13" s="31">
        <f t="shared" si="0"/>
        <v>0.97096774193548374</v>
      </c>
      <c r="E13" s="27"/>
      <c r="J13"/>
      <c r="K13"/>
    </row>
    <row r="14" spans="1:15">
      <c r="A14" s="30">
        <v>8</v>
      </c>
      <c r="B14" s="23">
        <v>13.15</v>
      </c>
      <c r="C14" s="23">
        <v>3.06</v>
      </c>
      <c r="D14" s="31">
        <f t="shared" si="0"/>
        <v>0.98709677419354835</v>
      </c>
      <c r="E14" s="27"/>
      <c r="F14" s="34" t="s">
        <v>28</v>
      </c>
      <c r="G14" s="36" t="s">
        <v>29</v>
      </c>
      <c r="H14" s="37"/>
      <c r="I14" s="37"/>
      <c r="J14" s="37"/>
      <c r="K14" s="37"/>
      <c r="L14" s="38"/>
    </row>
    <row r="15" spans="1:15">
      <c r="A15" s="30">
        <v>9</v>
      </c>
      <c r="B15" s="23">
        <v>13.14</v>
      </c>
      <c r="C15" s="23">
        <v>2.94</v>
      </c>
      <c r="D15" s="31">
        <f t="shared" si="0"/>
        <v>0.94838709677419353</v>
      </c>
      <c r="E15" s="27"/>
      <c r="F15" s="35"/>
      <c r="G15" s="39"/>
      <c r="H15" s="40"/>
      <c r="I15" s="40"/>
      <c r="J15" s="40"/>
      <c r="K15" s="40"/>
      <c r="L15" s="41"/>
    </row>
  </sheetData>
  <mergeCells count="2">
    <mergeCell ref="F14:F15"/>
    <mergeCell ref="G14:L15"/>
  </mergeCells>
  <phoneticPr fontId="19" type="noConversion"/>
  <conditionalFormatting sqref="D7:D15">
    <cfRule type="cellIs" dxfId="23" priority="1" operator="greaterThanOrEqual">
      <formula>2</formula>
    </cfRule>
    <cfRule type="cellIs" dxfId="2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J23" sqref="J23"/>
    </sheetView>
  </sheetViews>
  <sheetFormatPr defaultRowHeight="16.5"/>
  <cols>
    <col min="1" max="1" width="11.125" bestFit="1" customWidth="1"/>
    <col min="2" max="2" width="23.5" bestFit="1" customWidth="1"/>
    <col min="3" max="3" width="15.25" bestFit="1" customWidth="1"/>
    <col min="5" max="5" width="11.125" style="33" bestFit="1" customWidth="1"/>
    <col min="6" max="6" width="8.75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35</v>
      </c>
      <c r="D3" s="7" t="s">
        <v>23</v>
      </c>
      <c r="E3" s="4" t="s">
        <v>30</v>
      </c>
      <c r="F3" s="6">
        <v>120</v>
      </c>
      <c r="G3" s="10" t="s">
        <v>32</v>
      </c>
      <c r="H3" s="42" t="s">
        <v>33</v>
      </c>
      <c r="I3" s="5">
        <v>3.1</v>
      </c>
      <c r="J3" s="6">
        <v>9</v>
      </c>
      <c r="K3" s="43" t="s">
        <v>34</v>
      </c>
      <c r="L3" s="11">
        <v>29.8</v>
      </c>
      <c r="M3" s="8">
        <v>0</v>
      </c>
      <c r="N3" s="8">
        <v>3.4</v>
      </c>
      <c r="O3" s="9">
        <f>N3/$F$3</f>
        <v>2.8333333333333332E-2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13.18</v>
      </c>
      <c r="C7" s="23">
        <v>3.06</v>
      </c>
      <c r="D7" s="31">
        <f t="shared" ref="D7:D15" si="0">C7/$I$3</f>
        <v>0.98709677419354835</v>
      </c>
      <c r="E7" s="27"/>
      <c r="F7" s="29" t="s">
        <v>21</v>
      </c>
      <c r="G7" s="12">
        <f>MAX(B7:B15)</f>
        <v>13.22</v>
      </c>
      <c r="H7" s="12">
        <f>MAX(C7:C15)</f>
        <v>3.11</v>
      </c>
      <c r="J7"/>
      <c r="K7"/>
    </row>
    <row r="8" spans="1:15">
      <c r="A8" s="30">
        <v>2</v>
      </c>
      <c r="B8" s="23">
        <v>13.18</v>
      </c>
      <c r="C8" s="23">
        <v>2.89</v>
      </c>
      <c r="D8" s="31">
        <f t="shared" si="0"/>
        <v>0.93225806451612903</v>
      </c>
      <c r="E8" s="27"/>
      <c r="F8" s="29" t="s">
        <v>22</v>
      </c>
      <c r="G8" s="12">
        <f>MIN(B7:B15)</f>
        <v>13.18</v>
      </c>
      <c r="H8" s="12">
        <f>MIN(C7:C15)</f>
        <v>2.89</v>
      </c>
      <c r="J8"/>
      <c r="K8"/>
    </row>
    <row r="9" spans="1:15">
      <c r="A9" s="30">
        <v>3</v>
      </c>
      <c r="B9" s="23">
        <v>13.18</v>
      </c>
      <c r="C9" s="23">
        <v>3.06</v>
      </c>
      <c r="D9" s="31">
        <f t="shared" si="0"/>
        <v>0.98709677419354835</v>
      </c>
      <c r="E9" s="27"/>
      <c r="J9"/>
      <c r="K9"/>
    </row>
    <row r="10" spans="1:15">
      <c r="A10" s="30">
        <v>4</v>
      </c>
      <c r="B10" s="23">
        <v>13.22</v>
      </c>
      <c r="C10" s="23">
        <v>2.98</v>
      </c>
      <c r="D10" s="31">
        <f t="shared" si="0"/>
        <v>0.96129032258064517</v>
      </c>
      <c r="E10" s="27"/>
      <c r="J10"/>
      <c r="K10"/>
    </row>
    <row r="11" spans="1:15">
      <c r="A11" s="30">
        <v>5</v>
      </c>
      <c r="B11" s="23">
        <v>13.2</v>
      </c>
      <c r="C11" s="23">
        <v>3.03</v>
      </c>
      <c r="D11" s="31">
        <f t="shared" si="0"/>
        <v>0.97741935483870956</v>
      </c>
      <c r="E11" s="27"/>
      <c r="F11" s="29" t="s">
        <v>19</v>
      </c>
      <c r="G11" s="13">
        <v>118.7</v>
      </c>
      <c r="H11" s="12">
        <f>G11/$J$3</f>
        <v>13.18888888888889</v>
      </c>
      <c r="J11" s="24"/>
      <c r="K11"/>
    </row>
    <row r="12" spans="1:15">
      <c r="A12" s="30">
        <v>6</v>
      </c>
      <c r="B12" s="23">
        <v>13.21</v>
      </c>
      <c r="C12" s="23">
        <v>3.11</v>
      </c>
      <c r="D12" s="31">
        <f t="shared" si="0"/>
        <v>1.0032258064516129</v>
      </c>
      <c r="E12" s="27"/>
      <c r="J12"/>
      <c r="K12"/>
    </row>
    <row r="13" spans="1:15">
      <c r="A13" s="30">
        <v>7</v>
      </c>
      <c r="B13" s="23">
        <v>13.19</v>
      </c>
      <c r="C13" s="23">
        <v>2.98</v>
      </c>
      <c r="D13" s="31">
        <f t="shared" si="0"/>
        <v>0.96129032258064517</v>
      </c>
      <c r="E13" s="27"/>
      <c r="J13"/>
      <c r="K13"/>
    </row>
    <row r="14" spans="1:15">
      <c r="A14" s="30">
        <v>8</v>
      </c>
      <c r="B14" s="23">
        <v>13.18</v>
      </c>
      <c r="C14" s="23">
        <v>3.05</v>
      </c>
      <c r="D14" s="31">
        <f t="shared" si="0"/>
        <v>0.98387096774193539</v>
      </c>
      <c r="E14" s="27"/>
      <c r="F14" s="34" t="s">
        <v>26</v>
      </c>
      <c r="G14" s="36" t="s">
        <v>38</v>
      </c>
      <c r="H14" s="37"/>
      <c r="I14" s="37"/>
      <c r="J14" s="37"/>
      <c r="K14" s="37"/>
      <c r="L14" s="38"/>
    </row>
    <row r="15" spans="1:15">
      <c r="A15" s="30">
        <v>9</v>
      </c>
      <c r="B15" s="23">
        <v>13.2</v>
      </c>
      <c r="C15" s="23">
        <v>2.89</v>
      </c>
      <c r="D15" s="31">
        <f t="shared" si="0"/>
        <v>0.93225806451612903</v>
      </c>
      <c r="E15" s="27"/>
      <c r="F15" s="35"/>
      <c r="G15" s="39"/>
      <c r="H15" s="40"/>
      <c r="I15" s="40"/>
      <c r="J15" s="40"/>
      <c r="K15" s="40"/>
      <c r="L15" s="41"/>
    </row>
  </sheetData>
  <mergeCells count="2">
    <mergeCell ref="F14:F15"/>
    <mergeCell ref="G14:L15"/>
  </mergeCells>
  <phoneticPr fontId="19" type="noConversion"/>
  <conditionalFormatting sqref="D7:D15">
    <cfRule type="cellIs" dxfId="21" priority="1" operator="greaterThanOrEqual">
      <formula>2</formula>
    </cfRule>
    <cfRule type="cellIs" dxfId="20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I3" sqref="I3"/>
    </sheetView>
  </sheetViews>
  <sheetFormatPr defaultRowHeight="16.5"/>
  <cols>
    <col min="1" max="1" width="11.125" bestFit="1" customWidth="1"/>
    <col min="2" max="2" width="23.5" bestFit="1" customWidth="1"/>
    <col min="3" max="3" width="15.2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36</v>
      </c>
      <c r="D3" s="7" t="s">
        <v>23</v>
      </c>
      <c r="E3" s="4" t="s">
        <v>25</v>
      </c>
      <c r="F3" s="6">
        <v>100</v>
      </c>
      <c r="G3" s="10" t="s">
        <v>37</v>
      </c>
      <c r="H3" s="42" t="s">
        <v>33</v>
      </c>
      <c r="I3" s="5">
        <v>3.3</v>
      </c>
      <c r="J3" s="6">
        <v>9</v>
      </c>
      <c r="K3" s="43" t="s">
        <v>34</v>
      </c>
      <c r="L3" s="11">
        <v>27.5</v>
      </c>
      <c r="M3" s="8">
        <v>0</v>
      </c>
      <c r="N3" s="8">
        <v>2.5</v>
      </c>
      <c r="O3" s="9">
        <f>N3/$F$3</f>
        <v>2.5000000000000001E-2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13.2</v>
      </c>
      <c r="C7" s="23">
        <v>3.45</v>
      </c>
      <c r="D7" s="31">
        <f t="shared" ref="D7:D15" si="0">C7/$I$3</f>
        <v>1.0454545454545456</v>
      </c>
      <c r="E7" s="27"/>
      <c r="F7" s="29" t="s">
        <v>21</v>
      </c>
      <c r="G7" s="12">
        <f>MAX(B7:B15)</f>
        <v>13.22</v>
      </c>
      <c r="H7" s="12">
        <f>MAX(C7:C15)</f>
        <v>3.56</v>
      </c>
      <c r="J7"/>
      <c r="K7"/>
    </row>
    <row r="8" spans="1:15">
      <c r="A8" s="30">
        <v>2</v>
      </c>
      <c r="B8" s="23">
        <v>13.19</v>
      </c>
      <c r="C8" s="23">
        <v>3.41</v>
      </c>
      <c r="D8" s="31">
        <f t="shared" si="0"/>
        <v>1.0333333333333334</v>
      </c>
      <c r="E8" s="27"/>
      <c r="F8" s="29" t="s">
        <v>22</v>
      </c>
      <c r="G8" s="12">
        <f>MIN(B7:B15)</f>
        <v>13.19</v>
      </c>
      <c r="H8" s="12">
        <f>MIN(C7:C15)</f>
        <v>3.33</v>
      </c>
      <c r="J8"/>
      <c r="K8"/>
    </row>
    <row r="9" spans="1:15">
      <c r="A9" s="30">
        <v>3</v>
      </c>
      <c r="B9" s="23">
        <v>13.2</v>
      </c>
      <c r="C9" s="23">
        <v>3.38</v>
      </c>
      <c r="D9" s="31">
        <f t="shared" si="0"/>
        <v>1.0242424242424242</v>
      </c>
      <c r="E9" s="27"/>
      <c r="J9"/>
      <c r="K9"/>
    </row>
    <row r="10" spans="1:15">
      <c r="A10" s="30">
        <v>4</v>
      </c>
      <c r="B10" s="23">
        <v>13.22</v>
      </c>
      <c r="C10" s="23">
        <v>3.56</v>
      </c>
      <c r="D10" s="31">
        <f t="shared" si="0"/>
        <v>1.0787878787878789</v>
      </c>
      <c r="E10" s="27"/>
      <c r="J10"/>
      <c r="K10"/>
    </row>
    <row r="11" spans="1:15">
      <c r="A11" s="30">
        <v>5</v>
      </c>
      <c r="B11" s="23">
        <v>13.2</v>
      </c>
      <c r="C11" s="23">
        <v>3.4</v>
      </c>
      <c r="D11" s="31">
        <f t="shared" si="0"/>
        <v>1.0303030303030303</v>
      </c>
      <c r="E11" s="27"/>
      <c r="F11" s="29" t="s">
        <v>19</v>
      </c>
      <c r="G11" s="13">
        <v>118.8</v>
      </c>
      <c r="H11" s="12">
        <f>G11/$J$3</f>
        <v>13.2</v>
      </c>
      <c r="J11" s="24"/>
      <c r="K11"/>
    </row>
    <row r="12" spans="1:15">
      <c r="A12" s="30">
        <v>6</v>
      </c>
      <c r="B12" s="23">
        <v>13.19</v>
      </c>
      <c r="C12" s="23">
        <v>3.47</v>
      </c>
      <c r="D12" s="31">
        <f t="shared" si="0"/>
        <v>1.0515151515151517</v>
      </c>
      <c r="E12" s="27"/>
      <c r="J12"/>
      <c r="K12"/>
    </row>
    <row r="13" spans="1:15">
      <c r="A13" s="30">
        <v>7</v>
      </c>
      <c r="B13" s="23">
        <v>13.19</v>
      </c>
      <c r="C13" s="23">
        <v>3.52</v>
      </c>
      <c r="D13" s="31">
        <f t="shared" si="0"/>
        <v>1.0666666666666667</v>
      </c>
      <c r="E13" s="27"/>
      <c r="J13"/>
      <c r="K13"/>
    </row>
    <row r="14" spans="1:15">
      <c r="A14" s="30">
        <v>8</v>
      </c>
      <c r="B14" s="23">
        <v>13.19</v>
      </c>
      <c r="C14" s="23">
        <v>3.33</v>
      </c>
      <c r="D14" s="31">
        <f t="shared" si="0"/>
        <v>1.0090909090909093</v>
      </c>
      <c r="E14" s="27"/>
      <c r="F14" s="34" t="s">
        <v>26</v>
      </c>
      <c r="G14" s="36" t="s">
        <v>39</v>
      </c>
      <c r="H14" s="37"/>
      <c r="I14" s="37"/>
      <c r="J14" s="37"/>
      <c r="K14" s="37"/>
      <c r="L14" s="38"/>
    </row>
    <row r="15" spans="1:15">
      <c r="A15" s="30">
        <v>9</v>
      </c>
      <c r="B15" s="23">
        <v>13.2</v>
      </c>
      <c r="C15" s="23">
        <v>3.53</v>
      </c>
      <c r="D15" s="31">
        <f t="shared" si="0"/>
        <v>1.0696969696969696</v>
      </c>
      <c r="E15" s="27"/>
      <c r="F15" s="35"/>
      <c r="G15" s="39"/>
      <c r="H15" s="40"/>
      <c r="I15" s="40"/>
      <c r="J15" s="40"/>
      <c r="K15" s="40"/>
      <c r="L15" s="41"/>
    </row>
  </sheetData>
  <mergeCells count="2">
    <mergeCell ref="F14:F15"/>
    <mergeCell ref="G14:L15"/>
  </mergeCells>
  <phoneticPr fontId="19" type="noConversion"/>
  <conditionalFormatting sqref="D7:D15">
    <cfRule type="cellIs" dxfId="19" priority="1" operator="greaterThanOrEqual">
      <formula>2</formula>
    </cfRule>
    <cfRule type="cellIs" dxfId="18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14" sqref="G14:L15"/>
    </sheetView>
  </sheetViews>
  <sheetFormatPr defaultRowHeight="16.5"/>
  <cols>
    <col min="1" max="1" width="11.125" bestFit="1" customWidth="1"/>
    <col min="2" max="2" width="23.5" bestFit="1" customWidth="1"/>
    <col min="3" max="3" width="15.2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40</v>
      </c>
      <c r="D3" s="7" t="s">
        <v>23</v>
      </c>
      <c r="E3" s="4" t="s">
        <v>30</v>
      </c>
      <c r="F3" s="6">
        <v>120</v>
      </c>
      <c r="G3" s="10" t="s">
        <v>41</v>
      </c>
      <c r="H3" s="42" t="s">
        <v>33</v>
      </c>
      <c r="I3" s="5">
        <v>3.1</v>
      </c>
      <c r="J3" s="6">
        <v>9</v>
      </c>
      <c r="K3" s="43" t="s">
        <v>34</v>
      </c>
      <c r="L3" s="11">
        <v>30.1</v>
      </c>
      <c r="M3" s="8">
        <v>0</v>
      </c>
      <c r="N3" s="8">
        <v>8</v>
      </c>
      <c r="O3" s="9">
        <f>N3/$F$3</f>
        <v>6.6666666666666666E-2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13.24</v>
      </c>
      <c r="C7" s="23">
        <v>3.09</v>
      </c>
      <c r="D7" s="31">
        <f t="shared" ref="D7:D15" si="0">C7/$I$3</f>
        <v>0.99677419354838703</v>
      </c>
      <c r="E7" s="27"/>
      <c r="F7" s="29" t="s">
        <v>21</v>
      </c>
      <c r="G7" s="12">
        <f>MAX(B7:B15)</f>
        <v>13.34</v>
      </c>
      <c r="H7" s="12">
        <f>MAX(C7:C15)</f>
        <v>3.19</v>
      </c>
      <c r="J7"/>
      <c r="K7"/>
    </row>
    <row r="8" spans="1:15">
      <c r="A8" s="30">
        <v>2</v>
      </c>
      <c r="B8" s="23">
        <v>13.23</v>
      </c>
      <c r="C8" s="23">
        <v>2.99</v>
      </c>
      <c r="D8" s="31">
        <f t="shared" si="0"/>
        <v>0.96451612903225814</v>
      </c>
      <c r="E8" s="27"/>
      <c r="F8" s="29" t="s">
        <v>22</v>
      </c>
      <c r="G8" s="12">
        <f>MIN(B7:B15)</f>
        <v>13.23</v>
      </c>
      <c r="H8" s="12">
        <f>MIN(C7:C15)</f>
        <v>2.95</v>
      </c>
      <c r="J8"/>
      <c r="K8"/>
    </row>
    <row r="9" spans="1:15">
      <c r="A9" s="30">
        <v>3</v>
      </c>
      <c r="B9" s="23">
        <v>13.24</v>
      </c>
      <c r="C9" s="23">
        <v>3.07</v>
      </c>
      <c r="D9" s="31">
        <f t="shared" si="0"/>
        <v>0.99032258064516121</v>
      </c>
      <c r="E9" s="27"/>
      <c r="J9"/>
      <c r="K9"/>
    </row>
    <row r="10" spans="1:15">
      <c r="A10" s="30">
        <v>4</v>
      </c>
      <c r="B10" s="23">
        <v>13.28</v>
      </c>
      <c r="C10" s="23">
        <v>2.95</v>
      </c>
      <c r="D10" s="31">
        <f t="shared" si="0"/>
        <v>0.95161290322580649</v>
      </c>
      <c r="E10" s="27"/>
      <c r="J10"/>
      <c r="K10"/>
    </row>
    <row r="11" spans="1:15">
      <c r="A11" s="30">
        <v>5</v>
      </c>
      <c r="B11" s="23">
        <v>13.28</v>
      </c>
      <c r="C11" s="23">
        <v>3.09</v>
      </c>
      <c r="D11" s="31">
        <f t="shared" si="0"/>
        <v>0.99677419354838703</v>
      </c>
      <c r="E11" s="27"/>
      <c r="F11" s="29" t="s">
        <v>19</v>
      </c>
      <c r="G11" s="13">
        <v>119.55</v>
      </c>
      <c r="H11" s="12">
        <f>G11/$J$3</f>
        <v>13.283333333333333</v>
      </c>
      <c r="J11" s="24"/>
      <c r="K11"/>
    </row>
    <row r="12" spans="1:15">
      <c r="A12" s="30">
        <v>6</v>
      </c>
      <c r="B12" s="23">
        <v>13.29</v>
      </c>
      <c r="C12" s="23">
        <v>3.13</v>
      </c>
      <c r="D12" s="31">
        <f t="shared" si="0"/>
        <v>1.0096774193548386</v>
      </c>
      <c r="E12" s="27"/>
      <c r="J12"/>
      <c r="K12"/>
    </row>
    <row r="13" spans="1:15">
      <c r="A13" s="30">
        <v>7</v>
      </c>
      <c r="B13" s="23">
        <v>13.33</v>
      </c>
      <c r="C13" s="23">
        <v>3.08</v>
      </c>
      <c r="D13" s="31">
        <f t="shared" si="0"/>
        <v>0.99354838709677418</v>
      </c>
      <c r="E13" s="27"/>
      <c r="J13"/>
      <c r="K13"/>
    </row>
    <row r="14" spans="1:15">
      <c r="A14" s="30">
        <v>8</v>
      </c>
      <c r="B14" s="23">
        <v>13.34</v>
      </c>
      <c r="C14" s="23">
        <v>3.05</v>
      </c>
      <c r="D14" s="31">
        <f t="shared" si="0"/>
        <v>0.98387096774193539</v>
      </c>
      <c r="E14" s="27"/>
      <c r="F14" s="34" t="s">
        <v>26</v>
      </c>
      <c r="G14" s="36" t="s">
        <v>39</v>
      </c>
      <c r="H14" s="37"/>
      <c r="I14" s="37"/>
      <c r="J14" s="37"/>
      <c r="K14" s="37"/>
      <c r="L14" s="38"/>
    </row>
    <row r="15" spans="1:15">
      <c r="A15" s="30">
        <v>9</v>
      </c>
      <c r="B15" s="23">
        <v>13.32</v>
      </c>
      <c r="C15" s="23">
        <v>3.19</v>
      </c>
      <c r="D15" s="31">
        <f t="shared" si="0"/>
        <v>1.0290322580645161</v>
      </c>
      <c r="E15" s="27"/>
      <c r="F15" s="35"/>
      <c r="G15" s="39"/>
      <c r="H15" s="40"/>
      <c r="I15" s="40"/>
      <c r="J15" s="40"/>
      <c r="K15" s="40"/>
      <c r="L15" s="41"/>
    </row>
  </sheetData>
  <mergeCells count="2">
    <mergeCell ref="F14:F15"/>
    <mergeCell ref="G14:L15"/>
  </mergeCells>
  <phoneticPr fontId="19" type="noConversion"/>
  <conditionalFormatting sqref="D7:D15">
    <cfRule type="cellIs" dxfId="17" priority="1" operator="greaterThanOrEqual">
      <formula>2</formula>
    </cfRule>
    <cfRule type="cellIs" dxfId="16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J26" sqref="J26"/>
    </sheetView>
  </sheetViews>
  <sheetFormatPr defaultRowHeight="16.5"/>
  <cols>
    <col min="1" max="1" width="11.125" bestFit="1" customWidth="1"/>
    <col min="2" max="2" width="23.5" bestFit="1" customWidth="1"/>
    <col min="3" max="3" width="15.2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42</v>
      </c>
      <c r="D3" s="7" t="s">
        <v>23</v>
      </c>
      <c r="E3" s="4" t="s">
        <v>43</v>
      </c>
      <c r="F3" s="6">
        <v>150</v>
      </c>
      <c r="G3" s="10" t="s">
        <v>44</v>
      </c>
      <c r="H3" s="42" t="s">
        <v>33</v>
      </c>
      <c r="I3" s="5">
        <v>2.5</v>
      </c>
      <c r="J3" s="6">
        <v>9</v>
      </c>
      <c r="K3" s="43" t="s">
        <v>34</v>
      </c>
      <c r="L3" s="11">
        <v>27.3</v>
      </c>
      <c r="M3" s="8">
        <v>0</v>
      </c>
      <c r="N3" s="8">
        <v>9.6</v>
      </c>
      <c r="O3" s="9">
        <f>N3/$F$3</f>
        <v>6.4000000000000001E-2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11.64</v>
      </c>
      <c r="C7" s="23">
        <v>6.11</v>
      </c>
      <c r="D7" s="31">
        <f t="shared" ref="D7:D15" si="0">C7/$I$3</f>
        <v>2.444</v>
      </c>
      <c r="E7" s="27"/>
      <c r="F7" s="29" t="s">
        <v>21</v>
      </c>
      <c r="G7" s="12">
        <f>MAX(B7:B15)</f>
        <v>11.84</v>
      </c>
      <c r="H7" s="12">
        <f>MAX(C7:C15)</f>
        <v>6.11</v>
      </c>
      <c r="J7"/>
      <c r="K7"/>
    </row>
    <row r="8" spans="1:15">
      <c r="A8" s="30">
        <v>2</v>
      </c>
      <c r="B8" s="23">
        <v>11.8</v>
      </c>
      <c r="C8" s="23">
        <v>2.81</v>
      </c>
      <c r="D8" s="31">
        <f t="shared" si="0"/>
        <v>1.1240000000000001</v>
      </c>
      <c r="E8" s="27"/>
      <c r="F8" s="29" t="s">
        <v>22</v>
      </c>
      <c r="G8" s="12">
        <f>MIN(B7:B15)</f>
        <v>11.64</v>
      </c>
      <c r="H8" s="12">
        <f>MIN(C7:C15)</f>
        <v>2.76</v>
      </c>
      <c r="J8"/>
      <c r="K8"/>
    </row>
    <row r="9" spans="1:15">
      <c r="A9" s="30">
        <v>3</v>
      </c>
      <c r="B9" s="23">
        <v>11.83</v>
      </c>
      <c r="C9" s="23">
        <v>2.9</v>
      </c>
      <c r="D9" s="31">
        <f t="shared" si="0"/>
        <v>1.1599999999999999</v>
      </c>
      <c r="E9" s="27"/>
      <c r="J9"/>
      <c r="K9"/>
    </row>
    <row r="10" spans="1:15">
      <c r="A10" s="30">
        <v>4</v>
      </c>
      <c r="B10" s="23">
        <v>11.82</v>
      </c>
      <c r="C10" s="23">
        <v>2.85</v>
      </c>
      <c r="D10" s="31">
        <f t="shared" si="0"/>
        <v>1.1400000000000001</v>
      </c>
      <c r="E10" s="27"/>
      <c r="J10"/>
      <c r="K10"/>
    </row>
    <row r="11" spans="1:15">
      <c r="A11" s="30">
        <v>5</v>
      </c>
      <c r="B11" s="23">
        <v>11.81</v>
      </c>
      <c r="C11" s="23">
        <v>2.76</v>
      </c>
      <c r="D11" s="31">
        <f t="shared" si="0"/>
        <v>1.1039999999999999</v>
      </c>
      <c r="E11" s="27"/>
      <c r="F11" s="29" t="s">
        <v>19</v>
      </c>
      <c r="G11" s="13">
        <v>106.19</v>
      </c>
      <c r="H11" s="12">
        <f>G11/$J$3</f>
        <v>11.798888888888889</v>
      </c>
      <c r="J11" s="24"/>
      <c r="K11"/>
    </row>
    <row r="12" spans="1:15">
      <c r="A12" s="30">
        <v>6</v>
      </c>
      <c r="B12" s="23">
        <v>11.8</v>
      </c>
      <c r="C12" s="23">
        <v>2.86</v>
      </c>
      <c r="D12" s="31">
        <f t="shared" si="0"/>
        <v>1.1439999999999999</v>
      </c>
      <c r="E12" s="27"/>
      <c r="J12"/>
      <c r="K12"/>
    </row>
    <row r="13" spans="1:15">
      <c r="A13" s="30">
        <v>7</v>
      </c>
      <c r="B13" s="23">
        <v>11.84</v>
      </c>
      <c r="C13" s="23">
        <v>2.87</v>
      </c>
      <c r="D13" s="31">
        <f t="shared" si="0"/>
        <v>1.1480000000000001</v>
      </c>
      <c r="E13" s="27"/>
      <c r="J13"/>
      <c r="K13"/>
    </row>
    <row r="14" spans="1:15">
      <c r="A14" s="30">
        <v>8</v>
      </c>
      <c r="B14" s="23">
        <v>11.81</v>
      </c>
      <c r="C14" s="23">
        <v>3.99</v>
      </c>
      <c r="D14" s="31">
        <f t="shared" si="0"/>
        <v>1.5960000000000001</v>
      </c>
      <c r="E14" s="27"/>
      <c r="F14" s="34" t="s">
        <v>26</v>
      </c>
      <c r="G14" s="36" t="s">
        <v>45</v>
      </c>
      <c r="H14" s="37"/>
      <c r="I14" s="37"/>
      <c r="J14" s="37"/>
      <c r="K14" s="37"/>
      <c r="L14" s="38"/>
    </row>
    <row r="15" spans="1:15">
      <c r="A15" s="30">
        <v>9</v>
      </c>
      <c r="B15" s="23">
        <v>11.84</v>
      </c>
      <c r="C15" s="23">
        <v>2.76</v>
      </c>
      <c r="D15" s="31">
        <f t="shared" si="0"/>
        <v>1.1039999999999999</v>
      </c>
      <c r="E15" s="27"/>
      <c r="F15" s="35"/>
      <c r="G15" s="39"/>
      <c r="H15" s="40"/>
      <c r="I15" s="40"/>
      <c r="J15" s="40"/>
      <c r="K15" s="40"/>
      <c r="L15" s="41"/>
    </row>
  </sheetData>
  <mergeCells count="2">
    <mergeCell ref="F14:F15"/>
    <mergeCell ref="G14:L15"/>
  </mergeCells>
  <phoneticPr fontId="19" type="noConversion"/>
  <conditionalFormatting sqref="D7:D15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H29" sqref="H29"/>
    </sheetView>
  </sheetViews>
  <sheetFormatPr defaultRowHeight="16.5"/>
  <cols>
    <col min="1" max="1" width="11.125" bestFit="1" customWidth="1"/>
    <col min="2" max="2" width="23.5" bestFit="1" customWidth="1"/>
    <col min="3" max="3" width="21.37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46</v>
      </c>
      <c r="D3" s="7" t="s">
        <v>23</v>
      </c>
      <c r="E3" s="4" t="s">
        <v>47</v>
      </c>
      <c r="F3" s="6">
        <v>120</v>
      </c>
      <c r="G3" s="10" t="s">
        <v>48</v>
      </c>
      <c r="H3" s="42" t="s">
        <v>49</v>
      </c>
      <c r="I3" s="5">
        <v>3.1</v>
      </c>
      <c r="J3" s="6">
        <v>9</v>
      </c>
      <c r="K3" s="43" t="s">
        <v>34</v>
      </c>
      <c r="L3" s="11">
        <v>21.4</v>
      </c>
      <c r="M3" s="8">
        <v>0</v>
      </c>
      <c r="N3" s="8">
        <v>1.7</v>
      </c>
      <c r="O3" s="9">
        <f>N3/$F$3</f>
        <v>1.4166666666666666E-2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 t="s">
        <v>27</v>
      </c>
      <c r="C7" s="23" t="s">
        <v>27</v>
      </c>
      <c r="D7" s="31" t="e">
        <f t="shared" ref="D7:D15" si="0">C7/$I$3</f>
        <v>#VALUE!</v>
      </c>
      <c r="E7" s="27"/>
      <c r="F7" s="29" t="s">
        <v>21</v>
      </c>
      <c r="G7" s="12">
        <f>MAX(B7:B15)</f>
        <v>13.23</v>
      </c>
      <c r="H7" s="12">
        <f>MAX(C7:C15)</f>
        <v>3.11</v>
      </c>
      <c r="J7"/>
      <c r="K7"/>
    </row>
    <row r="8" spans="1:15">
      <c r="A8" s="30">
        <v>2</v>
      </c>
      <c r="B8" s="23" t="s">
        <v>27</v>
      </c>
      <c r="C8" s="23" t="s">
        <v>27</v>
      </c>
      <c r="D8" s="31" t="e">
        <f t="shared" si="0"/>
        <v>#VALUE!</v>
      </c>
      <c r="E8" s="27"/>
      <c r="F8" s="29" t="s">
        <v>22</v>
      </c>
      <c r="G8" s="12">
        <f>MIN(B7:B15)</f>
        <v>13.2</v>
      </c>
      <c r="H8" s="12">
        <f>MIN(C7:C15)</f>
        <v>3</v>
      </c>
      <c r="J8"/>
      <c r="K8"/>
    </row>
    <row r="9" spans="1:15">
      <c r="A9" s="30">
        <v>3</v>
      </c>
      <c r="B9" s="23">
        <v>13.23</v>
      </c>
      <c r="C9" s="23">
        <v>3.01</v>
      </c>
      <c r="D9" s="31">
        <f t="shared" si="0"/>
        <v>0.97096774193548374</v>
      </c>
      <c r="E9" s="27"/>
      <c r="J9"/>
      <c r="K9"/>
    </row>
    <row r="10" spans="1:15">
      <c r="A10" s="30">
        <v>4</v>
      </c>
      <c r="B10" s="23">
        <v>13.2</v>
      </c>
      <c r="C10" s="23">
        <v>3.05</v>
      </c>
      <c r="D10" s="31">
        <f t="shared" si="0"/>
        <v>0.98387096774193539</v>
      </c>
      <c r="E10" s="27"/>
      <c r="J10"/>
      <c r="K10"/>
    </row>
    <row r="11" spans="1:15">
      <c r="A11" s="30">
        <v>5</v>
      </c>
      <c r="B11" s="23">
        <v>13.22</v>
      </c>
      <c r="C11" s="23">
        <v>3.03</v>
      </c>
      <c r="D11" s="31">
        <f t="shared" si="0"/>
        <v>0.97741935483870956</v>
      </c>
      <c r="E11" s="27"/>
      <c r="F11" s="29" t="s">
        <v>19</v>
      </c>
      <c r="G11" s="13"/>
      <c r="H11" s="12">
        <f>G11/$J$3</f>
        <v>0</v>
      </c>
      <c r="J11" s="24"/>
      <c r="K11"/>
    </row>
    <row r="12" spans="1:15">
      <c r="A12" s="30">
        <v>6</v>
      </c>
      <c r="B12" s="23">
        <v>13.21</v>
      </c>
      <c r="C12" s="23">
        <v>3.06</v>
      </c>
      <c r="D12" s="31">
        <f t="shared" si="0"/>
        <v>0.98709677419354835</v>
      </c>
      <c r="E12" s="27"/>
      <c r="J12"/>
      <c r="K12"/>
    </row>
    <row r="13" spans="1:15">
      <c r="A13" s="30">
        <v>7</v>
      </c>
      <c r="B13" s="23">
        <v>13.21</v>
      </c>
      <c r="C13" s="23">
        <v>3.11</v>
      </c>
      <c r="D13" s="31">
        <f t="shared" si="0"/>
        <v>1.0032258064516129</v>
      </c>
      <c r="E13" s="27"/>
      <c r="J13"/>
      <c r="K13"/>
    </row>
    <row r="14" spans="1:15">
      <c r="A14" s="30">
        <v>8</v>
      </c>
      <c r="B14" s="23">
        <v>13.22</v>
      </c>
      <c r="C14" s="23">
        <v>3</v>
      </c>
      <c r="D14" s="31">
        <f t="shared" si="0"/>
        <v>0.96774193548387089</v>
      </c>
      <c r="E14" s="27"/>
      <c r="F14" s="34" t="s">
        <v>26</v>
      </c>
      <c r="G14" s="36" t="s">
        <v>29</v>
      </c>
      <c r="H14" s="37"/>
      <c r="I14" s="37"/>
      <c r="J14" s="37"/>
      <c r="K14" s="37"/>
      <c r="L14" s="38"/>
    </row>
    <row r="15" spans="1:15">
      <c r="A15" s="30">
        <v>9</v>
      </c>
      <c r="B15" s="23">
        <v>13.23</v>
      </c>
      <c r="C15" s="23">
        <v>3.01</v>
      </c>
      <c r="D15" s="31">
        <f t="shared" si="0"/>
        <v>0.97096774193548374</v>
      </c>
      <c r="E15" s="27"/>
      <c r="F15" s="35"/>
      <c r="G15" s="39"/>
      <c r="H15" s="40"/>
      <c r="I15" s="40"/>
      <c r="J15" s="40"/>
      <c r="K15" s="40"/>
      <c r="L15" s="41"/>
    </row>
  </sheetData>
  <mergeCells count="2">
    <mergeCell ref="F14:F15"/>
    <mergeCell ref="G14:L15"/>
  </mergeCells>
  <phoneticPr fontId="19" type="noConversion"/>
  <conditionalFormatting sqref="D7:D15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H34" sqref="H34"/>
    </sheetView>
  </sheetViews>
  <sheetFormatPr defaultRowHeight="16.5"/>
  <cols>
    <col min="1" max="1" width="11.125" bestFit="1" customWidth="1"/>
    <col min="2" max="2" width="23.5" bestFit="1" customWidth="1"/>
    <col min="3" max="3" width="15.2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50</v>
      </c>
      <c r="D3" s="7" t="s">
        <v>23</v>
      </c>
      <c r="E3" s="4" t="s">
        <v>25</v>
      </c>
      <c r="F3" s="6">
        <v>100</v>
      </c>
      <c r="G3" s="10" t="s">
        <v>51</v>
      </c>
      <c r="H3" s="42" t="s">
        <v>49</v>
      </c>
      <c r="I3" s="5">
        <v>3.3</v>
      </c>
      <c r="J3" s="6">
        <v>30</v>
      </c>
      <c r="K3" s="43" t="s">
        <v>34</v>
      </c>
      <c r="L3" s="11">
        <v>20.8</v>
      </c>
      <c r="M3" s="8">
        <v>0</v>
      </c>
      <c r="N3" s="8">
        <v>1.8</v>
      </c>
      <c r="O3" s="9">
        <f>N3/$F$3</f>
        <v>1.8000000000000002E-2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 t="s">
        <v>52</v>
      </c>
      <c r="B7" s="23">
        <v>13.26</v>
      </c>
      <c r="C7" s="23">
        <v>3.48</v>
      </c>
      <c r="D7" s="31">
        <f t="shared" ref="D7:D20" si="0">C7/$I$3</f>
        <v>1.0545454545454547</v>
      </c>
      <c r="E7" s="27"/>
      <c r="F7" s="29" t="s">
        <v>21</v>
      </c>
      <c r="G7" s="12">
        <f>MAX(B7:B20)</f>
        <v>13.39</v>
      </c>
      <c r="H7" s="12">
        <f>MAX(C7:C20)</f>
        <v>3.63</v>
      </c>
      <c r="J7"/>
      <c r="K7"/>
    </row>
    <row r="8" spans="1:15">
      <c r="A8" s="30"/>
      <c r="B8" s="23">
        <v>13.31</v>
      </c>
      <c r="C8" s="23">
        <v>3.6</v>
      </c>
      <c r="D8" s="31">
        <f t="shared" si="0"/>
        <v>1.0909090909090911</v>
      </c>
      <c r="E8" s="27"/>
      <c r="F8" s="29" t="s">
        <v>22</v>
      </c>
      <c r="G8" s="12">
        <f>MIN(B7:B20)</f>
        <v>13.24</v>
      </c>
      <c r="H8" s="12">
        <f>MIN(C7:C20)</f>
        <v>3.41</v>
      </c>
      <c r="J8"/>
      <c r="K8"/>
    </row>
    <row r="9" spans="1:15">
      <c r="A9" s="30"/>
      <c r="B9" s="23">
        <v>13.35</v>
      </c>
      <c r="C9" s="23">
        <v>3.57</v>
      </c>
      <c r="D9" s="31">
        <f t="shared" si="0"/>
        <v>1.0818181818181818</v>
      </c>
      <c r="E9" s="27"/>
      <c r="J9"/>
      <c r="K9"/>
    </row>
    <row r="10" spans="1:15">
      <c r="A10" s="30"/>
      <c r="B10" s="23">
        <v>13.33</v>
      </c>
      <c r="C10" s="23">
        <v>3.54</v>
      </c>
      <c r="D10" s="31">
        <f t="shared" si="0"/>
        <v>1.0727272727272728</v>
      </c>
      <c r="E10" s="27"/>
      <c r="J10"/>
      <c r="K10"/>
    </row>
    <row r="11" spans="1:15">
      <c r="A11" s="30"/>
      <c r="B11" s="23">
        <v>13.27</v>
      </c>
      <c r="C11" s="23">
        <v>3.54</v>
      </c>
      <c r="D11" s="31">
        <f t="shared" si="0"/>
        <v>1.0727272727272728</v>
      </c>
      <c r="E11" s="27"/>
      <c r="F11" s="29" t="s">
        <v>19</v>
      </c>
      <c r="G11" s="13">
        <v>398.5</v>
      </c>
      <c r="H11" s="12">
        <f>G11/$J$3</f>
        <v>13.283333333333333</v>
      </c>
      <c r="J11" s="24"/>
      <c r="K11"/>
    </row>
    <row r="12" spans="1:15">
      <c r="A12" s="30"/>
      <c r="B12" s="23">
        <v>13.34</v>
      </c>
      <c r="C12" s="23">
        <v>3.55</v>
      </c>
      <c r="D12" s="31">
        <f t="shared" si="0"/>
        <v>1.0757575757575757</v>
      </c>
      <c r="E12" s="27"/>
      <c r="J12"/>
      <c r="K12"/>
    </row>
    <row r="13" spans="1:15">
      <c r="A13" s="30"/>
      <c r="B13" s="23">
        <v>13.3</v>
      </c>
      <c r="C13" s="23">
        <v>3.6</v>
      </c>
      <c r="D13" s="31">
        <f t="shared" si="0"/>
        <v>1.0909090909090911</v>
      </c>
      <c r="E13" s="27"/>
      <c r="J13"/>
      <c r="K13"/>
    </row>
    <row r="14" spans="1:15">
      <c r="A14" s="30"/>
      <c r="B14" s="23">
        <v>13.3</v>
      </c>
      <c r="C14" s="23">
        <v>3.62</v>
      </c>
      <c r="D14" s="31">
        <f t="shared" si="0"/>
        <v>1.0969696969696972</v>
      </c>
      <c r="E14" s="27"/>
      <c r="F14" s="34" t="s">
        <v>26</v>
      </c>
      <c r="G14" s="36" t="s">
        <v>29</v>
      </c>
      <c r="H14" s="37"/>
      <c r="I14" s="37"/>
      <c r="J14" s="37"/>
      <c r="K14" s="37"/>
      <c r="L14" s="38"/>
    </row>
    <row r="15" spans="1:15">
      <c r="A15" s="30"/>
      <c r="B15" s="23">
        <v>13.28</v>
      </c>
      <c r="C15" s="23">
        <v>3.41</v>
      </c>
      <c r="D15" s="31">
        <f t="shared" si="0"/>
        <v>1.0333333333333334</v>
      </c>
      <c r="E15" s="27"/>
      <c r="F15" s="35"/>
      <c r="G15" s="39"/>
      <c r="H15" s="40"/>
      <c r="I15" s="40"/>
      <c r="J15" s="40"/>
      <c r="K15" s="40"/>
      <c r="L15" s="41"/>
    </row>
    <row r="16" spans="1:15">
      <c r="A16" s="30"/>
      <c r="B16" s="23">
        <v>13.39</v>
      </c>
      <c r="C16" s="23">
        <v>3.63</v>
      </c>
      <c r="D16" s="31">
        <f t="shared" si="0"/>
        <v>1.1000000000000001</v>
      </c>
    </row>
    <row r="17" spans="1:4">
      <c r="A17" s="30"/>
      <c r="B17" s="23">
        <v>13.26</v>
      </c>
      <c r="C17" s="23">
        <v>3.43</v>
      </c>
      <c r="D17" s="31">
        <f t="shared" si="0"/>
        <v>1.0393939393939395</v>
      </c>
    </row>
    <row r="18" spans="1:4">
      <c r="A18" s="30"/>
      <c r="B18" s="23">
        <v>13.3</v>
      </c>
      <c r="C18" s="23">
        <v>3.43</v>
      </c>
      <c r="D18" s="31">
        <f t="shared" si="0"/>
        <v>1.0393939393939395</v>
      </c>
    </row>
    <row r="19" spans="1:4">
      <c r="A19" s="30"/>
      <c r="B19" s="23">
        <v>13.27</v>
      </c>
      <c r="C19" s="23">
        <v>3.57</v>
      </c>
      <c r="D19" s="31">
        <f t="shared" si="0"/>
        <v>1.0818181818181818</v>
      </c>
    </row>
    <row r="20" spans="1:4">
      <c r="A20" s="30"/>
      <c r="B20" s="23">
        <v>13.24</v>
      </c>
      <c r="C20" s="23">
        <v>3.5</v>
      </c>
      <c r="D20" s="31">
        <f t="shared" si="0"/>
        <v>1.0606060606060606</v>
      </c>
    </row>
  </sheetData>
  <mergeCells count="2">
    <mergeCell ref="F14:F15"/>
    <mergeCell ref="G14:L15"/>
  </mergeCells>
  <phoneticPr fontId="19" type="noConversion"/>
  <conditionalFormatting sqref="D7:D15">
    <cfRule type="cellIs" dxfId="11" priority="3" operator="greaterThanOrEqual">
      <formula>2</formula>
    </cfRule>
    <cfRule type="cellIs" dxfId="10" priority="4" operator="between">
      <formula>1.5</formula>
      <formula>2</formula>
    </cfRule>
  </conditionalFormatting>
  <conditionalFormatting sqref="D16:D20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J25" sqref="J25"/>
    </sheetView>
  </sheetViews>
  <sheetFormatPr defaultRowHeight="16.5"/>
  <cols>
    <col min="1" max="1" width="11.125" bestFit="1" customWidth="1"/>
    <col min="2" max="2" width="23.5" bestFit="1" customWidth="1"/>
    <col min="3" max="3" width="21.37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53</v>
      </c>
      <c r="D3" s="7" t="s">
        <v>23</v>
      </c>
      <c r="E3" s="4" t="s">
        <v>47</v>
      </c>
      <c r="F3" s="6">
        <v>120</v>
      </c>
      <c r="G3" s="10" t="s">
        <v>54</v>
      </c>
      <c r="H3" s="42" t="s">
        <v>55</v>
      </c>
      <c r="I3" s="5">
        <v>3.1</v>
      </c>
      <c r="J3" s="6">
        <v>9</v>
      </c>
      <c r="K3" s="43" t="s">
        <v>34</v>
      </c>
      <c r="L3" s="11">
        <v>26.6</v>
      </c>
      <c r="M3" s="8">
        <v>0</v>
      </c>
      <c r="N3" s="8">
        <v>1.9</v>
      </c>
      <c r="O3" s="9">
        <f>N3/$F$3</f>
        <v>1.5833333333333331E-2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 t="s">
        <v>27</v>
      </c>
      <c r="C7" s="23" t="s">
        <v>27</v>
      </c>
      <c r="D7" s="31" t="e">
        <f t="shared" ref="D7:D15" si="0">C7/$I$3</f>
        <v>#VALUE!</v>
      </c>
      <c r="E7" s="27"/>
      <c r="F7" s="29" t="s">
        <v>21</v>
      </c>
      <c r="G7" s="12">
        <f>MAX(B7:B15)</f>
        <v>13.1</v>
      </c>
      <c r="H7" s="12">
        <f>MAX(C7:C15)</f>
        <v>2.9</v>
      </c>
      <c r="J7"/>
      <c r="K7"/>
    </row>
    <row r="8" spans="1:15">
      <c r="A8" s="30">
        <v>2</v>
      </c>
      <c r="B8" s="23" t="s">
        <v>27</v>
      </c>
      <c r="C8" s="23" t="s">
        <v>27</v>
      </c>
      <c r="D8" s="31" t="e">
        <f t="shared" si="0"/>
        <v>#VALUE!</v>
      </c>
      <c r="E8" s="27"/>
      <c r="F8" s="29" t="s">
        <v>22</v>
      </c>
      <c r="G8" s="12">
        <f>MIN(B7:B15)</f>
        <v>13.07</v>
      </c>
      <c r="H8" s="12">
        <f>MIN(C7:C15)</f>
        <v>2.81</v>
      </c>
      <c r="J8"/>
      <c r="K8"/>
    </row>
    <row r="9" spans="1:15">
      <c r="A9" s="30">
        <v>3</v>
      </c>
      <c r="B9" s="23" t="s">
        <v>27</v>
      </c>
      <c r="C9" s="23" t="s">
        <v>27</v>
      </c>
      <c r="D9" s="31" t="e">
        <f t="shared" si="0"/>
        <v>#VALUE!</v>
      </c>
      <c r="E9" s="27"/>
      <c r="J9"/>
      <c r="K9"/>
    </row>
    <row r="10" spans="1:15">
      <c r="A10" s="30">
        <v>4</v>
      </c>
      <c r="B10" s="23">
        <v>13.07</v>
      </c>
      <c r="C10" s="23">
        <v>2.84</v>
      </c>
      <c r="D10" s="31">
        <f t="shared" si="0"/>
        <v>0.91612903225806441</v>
      </c>
      <c r="E10" s="27"/>
      <c r="J10"/>
      <c r="K10"/>
    </row>
    <row r="11" spans="1:15">
      <c r="A11" s="30">
        <v>5</v>
      </c>
      <c r="B11" s="23">
        <v>13.09</v>
      </c>
      <c r="C11" s="23">
        <v>2.9</v>
      </c>
      <c r="D11" s="31">
        <f t="shared" si="0"/>
        <v>0.93548387096774188</v>
      </c>
      <c r="E11" s="27"/>
      <c r="F11" s="29" t="s">
        <v>19</v>
      </c>
      <c r="G11" s="13">
        <v>117.7</v>
      </c>
      <c r="H11" s="12">
        <f>G11/$J$3</f>
        <v>13.077777777777778</v>
      </c>
      <c r="J11" s="24"/>
      <c r="K11"/>
    </row>
    <row r="12" spans="1:15">
      <c r="A12" s="30">
        <v>6</v>
      </c>
      <c r="B12" s="23">
        <v>13.09</v>
      </c>
      <c r="C12" s="23">
        <v>2.9</v>
      </c>
      <c r="D12" s="31">
        <f t="shared" si="0"/>
        <v>0.93548387096774188</v>
      </c>
      <c r="E12" s="27"/>
      <c r="J12"/>
      <c r="K12"/>
    </row>
    <row r="13" spans="1:15">
      <c r="A13" s="30">
        <v>7</v>
      </c>
      <c r="B13" s="23">
        <v>13.1</v>
      </c>
      <c r="C13" s="23">
        <v>2.85</v>
      </c>
      <c r="D13" s="31">
        <f t="shared" si="0"/>
        <v>0.91935483870967738</v>
      </c>
      <c r="E13" s="27"/>
      <c r="J13"/>
      <c r="K13"/>
    </row>
    <row r="14" spans="1:15">
      <c r="A14" s="30">
        <v>8</v>
      </c>
      <c r="B14" s="23">
        <v>13.07</v>
      </c>
      <c r="C14" s="23">
        <v>2.85</v>
      </c>
      <c r="D14" s="31">
        <f t="shared" si="0"/>
        <v>0.91935483870967738</v>
      </c>
      <c r="E14" s="27"/>
      <c r="F14" s="34" t="s">
        <v>26</v>
      </c>
      <c r="G14" s="36" t="s">
        <v>39</v>
      </c>
      <c r="H14" s="37"/>
      <c r="I14" s="37"/>
      <c r="J14" s="37"/>
      <c r="K14" s="37"/>
      <c r="L14" s="38"/>
    </row>
    <row r="15" spans="1:15">
      <c r="A15" s="30">
        <v>9</v>
      </c>
      <c r="B15" s="23">
        <v>13.08</v>
      </c>
      <c r="C15" s="23">
        <v>2.81</v>
      </c>
      <c r="D15" s="31">
        <f t="shared" si="0"/>
        <v>0.90645161290322585</v>
      </c>
      <c r="E15" s="27"/>
      <c r="F15" s="35"/>
      <c r="G15" s="39"/>
      <c r="H15" s="40"/>
      <c r="I15" s="40"/>
      <c r="J15" s="40"/>
      <c r="K15" s="40"/>
      <c r="L15" s="41"/>
    </row>
  </sheetData>
  <mergeCells count="2">
    <mergeCell ref="F14:F15"/>
    <mergeCell ref="G14:L15"/>
  </mergeCells>
  <phoneticPr fontId="19" type="noConversion"/>
  <conditionalFormatting sqref="D7:D15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14" sqref="G14:L15"/>
    </sheetView>
  </sheetViews>
  <sheetFormatPr defaultRowHeight="16.5"/>
  <cols>
    <col min="1" max="1" width="11.125" bestFit="1" customWidth="1"/>
    <col min="2" max="2" width="23.5" bestFit="1" customWidth="1"/>
    <col min="3" max="3" width="21.37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56</v>
      </c>
      <c r="D3" s="7" t="s">
        <v>23</v>
      </c>
      <c r="E3" s="4" t="s">
        <v>47</v>
      </c>
      <c r="F3" s="6">
        <v>120</v>
      </c>
      <c r="G3" s="10" t="s">
        <v>57</v>
      </c>
      <c r="H3" s="42" t="s">
        <v>58</v>
      </c>
      <c r="I3" s="5">
        <v>3.1</v>
      </c>
      <c r="J3" s="6">
        <v>9</v>
      </c>
      <c r="K3" s="43" t="s">
        <v>34</v>
      </c>
      <c r="L3" s="11">
        <v>27.3</v>
      </c>
      <c r="M3" s="8">
        <v>0</v>
      </c>
      <c r="N3" s="8">
        <v>2</v>
      </c>
      <c r="O3" s="9">
        <f>N3/$F$3</f>
        <v>1.6666666666666666E-2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13.14</v>
      </c>
      <c r="C7" s="23">
        <v>2.67</v>
      </c>
      <c r="D7" s="31">
        <f t="shared" ref="D7:D15" si="0">C7/$I$3</f>
        <v>0.86129032258064508</v>
      </c>
      <c r="E7" s="27"/>
      <c r="F7" s="29" t="s">
        <v>21</v>
      </c>
      <c r="G7" s="12">
        <f>MAX(B7:B15)</f>
        <v>13.25</v>
      </c>
      <c r="H7" s="12">
        <f>MAX(C7:C15)</f>
        <v>2.68</v>
      </c>
      <c r="J7"/>
      <c r="K7"/>
    </row>
    <row r="8" spans="1:15">
      <c r="A8" s="30">
        <v>2</v>
      </c>
      <c r="B8" s="23">
        <v>13.25</v>
      </c>
      <c r="C8" s="23">
        <v>2.61</v>
      </c>
      <c r="D8" s="31">
        <f t="shared" si="0"/>
        <v>0.84193548387096773</v>
      </c>
      <c r="E8" s="27"/>
      <c r="F8" s="29" t="s">
        <v>22</v>
      </c>
      <c r="G8" s="12">
        <f>MIN(B7:B15)</f>
        <v>13.12</v>
      </c>
      <c r="H8" s="12">
        <f>MIN(C7:C15)</f>
        <v>2.58</v>
      </c>
      <c r="J8"/>
      <c r="K8"/>
    </row>
    <row r="9" spans="1:15">
      <c r="A9" s="30">
        <v>3</v>
      </c>
      <c r="B9" s="23">
        <v>13.18</v>
      </c>
      <c r="C9" s="23">
        <v>2.6</v>
      </c>
      <c r="D9" s="31">
        <f t="shared" si="0"/>
        <v>0.83870967741935487</v>
      </c>
      <c r="E9" s="27"/>
      <c r="J9"/>
      <c r="K9"/>
    </row>
    <row r="10" spans="1:15">
      <c r="A10" s="30">
        <v>4</v>
      </c>
      <c r="B10" s="23">
        <v>13.24</v>
      </c>
      <c r="C10" s="23">
        <v>2.65</v>
      </c>
      <c r="D10" s="31">
        <f t="shared" si="0"/>
        <v>0.85483870967741926</v>
      </c>
      <c r="E10" s="27"/>
      <c r="J10"/>
      <c r="K10"/>
    </row>
    <row r="11" spans="1:15">
      <c r="A11" s="30">
        <v>5</v>
      </c>
      <c r="B11" s="23">
        <v>13.23</v>
      </c>
      <c r="C11" s="23">
        <v>2.58</v>
      </c>
      <c r="D11" s="31">
        <f t="shared" si="0"/>
        <v>0.83225806451612905</v>
      </c>
      <c r="E11" s="27"/>
      <c r="F11" s="29" t="s">
        <v>19</v>
      </c>
      <c r="G11" s="13">
        <v>118.7</v>
      </c>
      <c r="H11" s="12">
        <f>G11/$J$3</f>
        <v>13.18888888888889</v>
      </c>
      <c r="J11" s="24"/>
      <c r="K11"/>
    </row>
    <row r="12" spans="1:15">
      <c r="A12" s="30">
        <v>6</v>
      </c>
      <c r="B12" s="23">
        <v>13.19</v>
      </c>
      <c r="C12" s="23">
        <v>2.68</v>
      </c>
      <c r="D12" s="31">
        <f t="shared" si="0"/>
        <v>0.86451612903225805</v>
      </c>
      <c r="E12" s="27"/>
      <c r="J12"/>
      <c r="K12"/>
    </row>
    <row r="13" spans="1:15">
      <c r="A13" s="30">
        <v>7</v>
      </c>
      <c r="B13" s="23">
        <v>13.17</v>
      </c>
      <c r="C13" s="23">
        <v>2.61</v>
      </c>
      <c r="D13" s="31">
        <f t="shared" si="0"/>
        <v>0.84193548387096773</v>
      </c>
      <c r="E13" s="27"/>
      <c r="J13"/>
      <c r="K13"/>
    </row>
    <row r="14" spans="1:15">
      <c r="A14" s="30">
        <v>8</v>
      </c>
      <c r="B14" s="23">
        <v>13.18</v>
      </c>
      <c r="C14" s="23">
        <v>2.65</v>
      </c>
      <c r="D14" s="31">
        <f t="shared" si="0"/>
        <v>0.85483870967741926</v>
      </c>
      <c r="E14" s="27"/>
      <c r="F14" s="34" t="s">
        <v>26</v>
      </c>
      <c r="G14" s="36" t="s">
        <v>39</v>
      </c>
      <c r="H14" s="37"/>
      <c r="I14" s="37"/>
      <c r="J14" s="37"/>
      <c r="K14" s="37"/>
      <c r="L14" s="38"/>
    </row>
    <row r="15" spans="1:15">
      <c r="A15" s="30">
        <v>9</v>
      </c>
      <c r="B15" s="23">
        <v>13.12</v>
      </c>
      <c r="C15" s="23">
        <v>2.61</v>
      </c>
      <c r="D15" s="31">
        <f t="shared" si="0"/>
        <v>0.84193548387096773</v>
      </c>
      <c r="E15" s="27"/>
      <c r="F15" s="35"/>
      <c r="G15" s="39"/>
      <c r="H15" s="40"/>
      <c r="I15" s="40"/>
      <c r="J15" s="40"/>
      <c r="K15" s="40"/>
      <c r="L15" s="41"/>
    </row>
  </sheetData>
  <mergeCells count="2">
    <mergeCell ref="F14:F15"/>
    <mergeCell ref="G14:L15"/>
  </mergeCells>
  <phoneticPr fontId="19" type="noConversion"/>
  <conditionalFormatting sqref="D7:D15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J20" sqref="J20"/>
    </sheetView>
  </sheetViews>
  <sheetFormatPr defaultRowHeight="16.5"/>
  <cols>
    <col min="1" max="1" width="11.125" bestFit="1" customWidth="1"/>
    <col min="2" max="2" width="23.5" bestFit="1" customWidth="1"/>
    <col min="3" max="3" width="21.37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59</v>
      </c>
      <c r="D3" s="7" t="s">
        <v>23</v>
      </c>
      <c r="E3" s="4" t="s">
        <v>60</v>
      </c>
      <c r="F3" s="6">
        <v>120</v>
      </c>
      <c r="G3" s="10" t="s">
        <v>61</v>
      </c>
      <c r="H3" s="42" t="s">
        <v>34</v>
      </c>
      <c r="I3" s="44" t="s">
        <v>62</v>
      </c>
      <c r="J3" s="6">
        <v>9</v>
      </c>
      <c r="K3" s="43" t="s">
        <v>34</v>
      </c>
      <c r="L3" s="43" t="s">
        <v>63</v>
      </c>
      <c r="M3" s="8">
        <v>0</v>
      </c>
      <c r="N3" s="8">
        <v>1</v>
      </c>
      <c r="O3" s="9">
        <f>N3/$F$3</f>
        <v>8.3333333333333332E-3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13.12</v>
      </c>
      <c r="C7" s="23">
        <v>5.09</v>
      </c>
      <c r="D7" s="31" t="e">
        <f t="shared" ref="D7:D15" si="0">C7/$I$3</f>
        <v>#VALUE!</v>
      </c>
      <c r="E7" s="27"/>
      <c r="F7" s="29" t="s">
        <v>21</v>
      </c>
      <c r="G7" s="12">
        <f>MAX(B7:B15)</f>
        <v>13.18</v>
      </c>
      <c r="H7" s="12">
        <f>MAX(C7:C15)</f>
        <v>5.13</v>
      </c>
      <c r="J7"/>
      <c r="K7"/>
    </row>
    <row r="8" spans="1:15">
      <c r="A8" s="30">
        <v>2</v>
      </c>
      <c r="B8" s="23">
        <v>13.15</v>
      </c>
      <c r="C8" s="23">
        <v>4.99</v>
      </c>
      <c r="D8" s="31" t="e">
        <f t="shared" si="0"/>
        <v>#VALUE!</v>
      </c>
      <c r="E8" s="27"/>
      <c r="F8" s="29" t="s">
        <v>22</v>
      </c>
      <c r="G8" s="12">
        <f>MIN(B7:B15)</f>
        <v>13.12</v>
      </c>
      <c r="H8" s="12">
        <f>MIN(C7:C15)</f>
        <v>4.99</v>
      </c>
      <c r="J8"/>
      <c r="K8"/>
    </row>
    <row r="9" spans="1:15">
      <c r="A9" s="30">
        <v>3</v>
      </c>
      <c r="B9" s="23">
        <v>13.14</v>
      </c>
      <c r="C9" s="23">
        <v>5.1100000000000003</v>
      </c>
      <c r="D9" s="31" t="e">
        <f t="shared" si="0"/>
        <v>#VALUE!</v>
      </c>
      <c r="E9" s="27"/>
      <c r="J9"/>
      <c r="K9"/>
    </row>
    <row r="10" spans="1:15">
      <c r="A10" s="30">
        <v>4</v>
      </c>
      <c r="B10" s="23">
        <v>13.15</v>
      </c>
      <c r="C10" s="23">
        <v>5.13</v>
      </c>
      <c r="D10" s="31" t="e">
        <f t="shared" si="0"/>
        <v>#VALUE!</v>
      </c>
      <c r="E10" s="27"/>
      <c r="J10"/>
      <c r="K10"/>
    </row>
    <row r="11" spans="1:15">
      <c r="A11" s="30">
        <v>5</v>
      </c>
      <c r="B11" s="23">
        <v>13.15</v>
      </c>
      <c r="C11" s="23">
        <v>5.09</v>
      </c>
      <c r="D11" s="31" t="e">
        <f t="shared" si="0"/>
        <v>#VALUE!</v>
      </c>
      <c r="E11" s="27"/>
      <c r="F11" s="29" t="s">
        <v>19</v>
      </c>
      <c r="G11" s="13">
        <v>118.36</v>
      </c>
      <c r="H11" s="12">
        <f>G11/$J$3</f>
        <v>13.151111111111112</v>
      </c>
      <c r="J11" s="24"/>
      <c r="K11"/>
    </row>
    <row r="12" spans="1:15">
      <c r="A12" s="30">
        <v>6</v>
      </c>
      <c r="B12" s="23">
        <v>13.17</v>
      </c>
      <c r="C12" s="23">
        <v>5</v>
      </c>
      <c r="D12" s="31" t="e">
        <f t="shared" si="0"/>
        <v>#VALUE!</v>
      </c>
      <c r="E12" s="27"/>
      <c r="J12"/>
      <c r="K12"/>
    </row>
    <row r="13" spans="1:15">
      <c r="A13" s="30">
        <v>7</v>
      </c>
      <c r="B13" s="23">
        <v>13.18</v>
      </c>
      <c r="C13" s="23">
        <v>5</v>
      </c>
      <c r="D13" s="31" t="e">
        <f t="shared" si="0"/>
        <v>#VALUE!</v>
      </c>
      <c r="E13" s="27"/>
      <c r="J13"/>
      <c r="K13"/>
    </row>
    <row r="14" spans="1:15">
      <c r="A14" s="30">
        <v>8</v>
      </c>
      <c r="B14" s="23">
        <v>13.16</v>
      </c>
      <c r="C14" s="23">
        <v>5.07</v>
      </c>
      <c r="D14" s="31" t="e">
        <f t="shared" si="0"/>
        <v>#VALUE!</v>
      </c>
      <c r="E14" s="27"/>
      <c r="F14" s="34" t="s">
        <v>26</v>
      </c>
      <c r="G14" s="36" t="s">
        <v>64</v>
      </c>
      <c r="H14" s="37"/>
      <c r="I14" s="37"/>
      <c r="J14" s="37"/>
      <c r="K14" s="37"/>
      <c r="L14" s="38"/>
    </row>
    <row r="15" spans="1:15">
      <c r="A15" s="30">
        <v>9</v>
      </c>
      <c r="B15" s="23">
        <v>13.14</v>
      </c>
      <c r="C15" s="23">
        <v>5.12</v>
      </c>
      <c r="D15" s="31" t="e">
        <f t="shared" si="0"/>
        <v>#VALUE!</v>
      </c>
      <c r="E15" s="27"/>
      <c r="F15" s="35"/>
      <c r="G15" s="39"/>
      <c r="H15" s="40"/>
      <c r="I15" s="40"/>
      <c r="J15" s="40"/>
      <c r="K15" s="40"/>
      <c r="L15" s="41"/>
    </row>
  </sheetData>
  <mergeCells count="2">
    <mergeCell ref="F14:F15"/>
    <mergeCell ref="G14:L15"/>
  </mergeCells>
  <phoneticPr fontId="19" type="noConversion"/>
  <conditionalFormatting sqref="D7:D15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J25" sqref="J25"/>
    </sheetView>
  </sheetViews>
  <sheetFormatPr defaultRowHeight="16.5"/>
  <cols>
    <col min="1" max="1" width="11.125" bestFit="1" customWidth="1"/>
    <col min="2" max="2" width="23.5" bestFit="1" customWidth="1"/>
    <col min="3" max="3" width="21.375" bestFit="1" customWidth="1"/>
    <col min="5" max="5" width="11.125" style="33" bestFit="1" customWidth="1"/>
    <col min="6" max="6" width="9" style="33"/>
    <col min="7" max="7" width="20.875" style="32" bestFit="1" customWidth="1"/>
    <col min="8" max="8" width="13.75" style="32" bestFit="1" customWidth="1"/>
    <col min="9" max="9" width="11.125" style="32" customWidth="1"/>
    <col min="10" max="11" width="17" style="3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5</v>
      </c>
      <c r="B2" s="19" t="s">
        <v>4</v>
      </c>
      <c r="C2" s="19" t="s">
        <v>6</v>
      </c>
      <c r="D2" s="19" t="s">
        <v>7</v>
      </c>
      <c r="E2" s="20" t="s">
        <v>8</v>
      </c>
      <c r="F2" s="20" t="s">
        <v>15</v>
      </c>
      <c r="G2" s="21" t="s">
        <v>9</v>
      </c>
      <c r="H2" s="21" t="s">
        <v>20</v>
      </c>
      <c r="I2" s="21" t="s">
        <v>10</v>
      </c>
      <c r="J2" s="21" t="s">
        <v>11</v>
      </c>
      <c r="K2" s="21" t="s">
        <v>16</v>
      </c>
      <c r="L2" s="21" t="s">
        <v>17</v>
      </c>
      <c r="M2" s="21" t="s">
        <v>12</v>
      </c>
      <c r="N2" s="21" t="s">
        <v>13</v>
      </c>
      <c r="O2" s="21" t="s">
        <v>14</v>
      </c>
    </row>
    <row r="3" spans="1:15" ht="16.5" customHeight="1" thickBot="1">
      <c r="A3" s="10">
        <v>45854</v>
      </c>
      <c r="B3" s="7" t="s">
        <v>24</v>
      </c>
      <c r="C3" s="22" t="s">
        <v>65</v>
      </c>
      <c r="D3" s="7" t="s">
        <v>23</v>
      </c>
      <c r="E3" s="4" t="s">
        <v>66</v>
      </c>
      <c r="F3" s="6">
        <v>150</v>
      </c>
      <c r="G3" s="10" t="s">
        <v>67</v>
      </c>
      <c r="H3" s="42" t="s">
        <v>34</v>
      </c>
      <c r="I3" s="44" t="s">
        <v>62</v>
      </c>
      <c r="J3" s="6">
        <v>9</v>
      </c>
      <c r="K3" s="43">
        <v>21.4</v>
      </c>
      <c r="L3" s="43" t="s">
        <v>63</v>
      </c>
      <c r="M3" s="8">
        <v>0</v>
      </c>
      <c r="N3" s="8">
        <v>1.3</v>
      </c>
      <c r="O3" s="9">
        <f>N3/$F$3</f>
        <v>8.6666666666666663E-3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18</v>
      </c>
      <c r="H6" s="18" t="s">
        <v>3</v>
      </c>
      <c r="I6"/>
      <c r="J6"/>
      <c r="K6"/>
    </row>
    <row r="7" spans="1:15">
      <c r="A7" s="30">
        <v>1</v>
      </c>
      <c r="B7" s="23">
        <v>13.33</v>
      </c>
      <c r="C7" s="23">
        <v>4.28</v>
      </c>
      <c r="D7" s="31" t="e">
        <f t="shared" ref="D7:D15" si="0">C7/$I$3</f>
        <v>#VALUE!</v>
      </c>
      <c r="E7" s="27"/>
      <c r="F7" s="29" t="s">
        <v>21</v>
      </c>
      <c r="G7" s="12">
        <f>MAX(B7:B15)</f>
        <v>13.36</v>
      </c>
      <c r="H7" s="12">
        <f>MAX(C7:C15)</f>
        <v>4.6100000000000003</v>
      </c>
      <c r="J7"/>
      <c r="K7"/>
    </row>
    <row r="8" spans="1:15">
      <c r="A8" s="30">
        <v>2</v>
      </c>
      <c r="B8" s="23">
        <v>13.3</v>
      </c>
      <c r="C8" s="23">
        <v>4.4800000000000004</v>
      </c>
      <c r="D8" s="31" t="e">
        <f t="shared" si="0"/>
        <v>#VALUE!</v>
      </c>
      <c r="E8" s="27"/>
      <c r="F8" s="29" t="s">
        <v>22</v>
      </c>
      <c r="G8" s="12">
        <f>MIN(B7:B15)</f>
        <v>13.3</v>
      </c>
      <c r="H8" s="12">
        <f>MIN(C7:C15)</f>
        <v>4.25</v>
      </c>
      <c r="J8"/>
      <c r="K8"/>
    </row>
    <row r="9" spans="1:15">
      <c r="A9" s="30">
        <v>3</v>
      </c>
      <c r="B9" s="23">
        <v>13.36</v>
      </c>
      <c r="C9" s="23">
        <v>4.6100000000000003</v>
      </c>
      <c r="D9" s="31" t="e">
        <f t="shared" si="0"/>
        <v>#VALUE!</v>
      </c>
      <c r="E9" s="27"/>
      <c r="J9"/>
      <c r="K9"/>
    </row>
    <row r="10" spans="1:15">
      <c r="A10" s="30">
        <v>4</v>
      </c>
      <c r="B10" s="23">
        <v>13.34</v>
      </c>
      <c r="C10" s="23">
        <v>4.4000000000000004</v>
      </c>
      <c r="D10" s="31" t="e">
        <f t="shared" si="0"/>
        <v>#VALUE!</v>
      </c>
      <c r="E10" s="27"/>
      <c r="J10"/>
      <c r="K10"/>
    </row>
    <row r="11" spans="1:15">
      <c r="A11" s="30">
        <v>5</v>
      </c>
      <c r="B11" s="23">
        <v>13.35</v>
      </c>
      <c r="C11" s="23">
        <v>4.28</v>
      </c>
      <c r="D11" s="31" t="e">
        <f t="shared" si="0"/>
        <v>#VALUE!</v>
      </c>
      <c r="E11" s="27"/>
      <c r="F11" s="29" t="s">
        <v>19</v>
      </c>
      <c r="G11" s="13">
        <v>120.06</v>
      </c>
      <c r="H11" s="12">
        <f>G11/$J$3</f>
        <v>13.34</v>
      </c>
      <c r="J11" s="24"/>
      <c r="K11"/>
    </row>
    <row r="12" spans="1:15">
      <c r="A12" s="30">
        <v>6</v>
      </c>
      <c r="B12" s="23">
        <v>13.36</v>
      </c>
      <c r="C12" s="23">
        <v>4.25</v>
      </c>
      <c r="D12" s="31" t="e">
        <f t="shared" si="0"/>
        <v>#VALUE!</v>
      </c>
      <c r="E12" s="27"/>
      <c r="J12"/>
      <c r="K12"/>
    </row>
    <row r="13" spans="1:15">
      <c r="A13" s="30">
        <v>7</v>
      </c>
      <c r="B13" s="23">
        <v>13.32</v>
      </c>
      <c r="C13" s="23">
        <v>4.3499999999999996</v>
      </c>
      <c r="D13" s="31" t="e">
        <f t="shared" si="0"/>
        <v>#VALUE!</v>
      </c>
      <c r="E13" s="27"/>
      <c r="J13"/>
      <c r="K13"/>
    </row>
    <row r="14" spans="1:15">
      <c r="A14" s="30">
        <v>8</v>
      </c>
      <c r="B14" s="23">
        <v>13.35</v>
      </c>
      <c r="C14" s="23">
        <v>4.46</v>
      </c>
      <c r="D14" s="31" t="e">
        <f t="shared" si="0"/>
        <v>#VALUE!</v>
      </c>
      <c r="E14" s="27"/>
      <c r="F14" s="34" t="s">
        <v>26</v>
      </c>
      <c r="G14" s="36" t="s">
        <v>64</v>
      </c>
      <c r="H14" s="37"/>
      <c r="I14" s="37"/>
      <c r="J14" s="37"/>
      <c r="K14" s="37"/>
      <c r="L14" s="38"/>
    </row>
    <row r="15" spans="1:15">
      <c r="A15" s="30">
        <v>9</v>
      </c>
      <c r="B15" s="23">
        <v>13.35</v>
      </c>
      <c r="C15" s="23">
        <v>4.46</v>
      </c>
      <c r="D15" s="31" t="e">
        <f t="shared" si="0"/>
        <v>#VALUE!</v>
      </c>
      <c r="E15" s="27"/>
      <c r="F15" s="35"/>
      <c r="G15" s="39"/>
      <c r="H15" s="40"/>
      <c r="I15" s="40"/>
      <c r="J15" s="40"/>
      <c r="K15" s="40"/>
      <c r="L15" s="41"/>
    </row>
  </sheetData>
  <mergeCells count="2">
    <mergeCell ref="F14:F15"/>
    <mergeCell ref="G14:L15"/>
  </mergeCells>
  <phoneticPr fontId="19" type="noConversion"/>
  <conditionalFormatting sqref="D7:D15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양극재1공장(1~4) 2층 정류기용</vt:lpstr>
      <vt:lpstr>양극재 1공장(5~6) 2.5층 정류기용</vt:lpstr>
      <vt:lpstr>양극재 2공장(7~8) 정류기용</vt:lpstr>
      <vt:lpstr>양극재 3공장(9~12) 정류기용</vt:lpstr>
      <vt:lpstr>양극재 4공장(9~12) 정류기용</vt:lpstr>
      <vt:lpstr>RO필터 창고 정류기용</vt:lpstr>
      <vt:lpstr>RO필터 창고 UPS용</vt:lpstr>
      <vt:lpstr>RO필터 1 정류기용</vt:lpstr>
      <vt:lpstr>RO필터 2 정류기용</vt:lpstr>
      <vt:lpstr>LFP PILOT 정류기용</vt:lpstr>
      <vt:lpstr>양극재 TECH센터 정류기용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2025-07-22T00:19:41Z</dcterms:modified>
</cp:coreProperties>
</file>