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5년\고정형용\"/>
    </mc:Choice>
  </mc:AlternateContent>
  <bookViews>
    <workbookView xWindow="0" yWindow="0" windowWidth="23040" windowHeight="9105" firstSheet="3" activeTab="6"/>
  </bookViews>
  <sheets>
    <sheet name="전재소재 6공장(LCD) 정류기용" sheetId="24" r:id="rId1"/>
    <sheet name="전재소재 7공장(LCD) 정류기용" sheetId="49" r:id="rId2"/>
    <sheet name="전재소재 3공장(PSAA) 정류기용" sheetId="50" r:id="rId3"/>
    <sheet name="전자소재 1공장(ITO) 정류기용" sheetId="51" r:id="rId4"/>
    <sheet name="전자소재 2공장(CCL) 정류기용" sheetId="52" r:id="rId5"/>
    <sheet name="전자소재 9공장(구LED) 정류기용" sheetId="54" r:id="rId6"/>
    <sheet name="전자소재 8공장(OLED) 정류기용" sheetId="56" r:id="rId7"/>
  </sheets>
  <calcPr calcId="162913"/>
</workbook>
</file>

<file path=xl/calcChain.xml><?xml version="1.0" encoding="utf-8"?>
<calcChain xmlns="http://schemas.openxmlformats.org/spreadsheetml/2006/main">
  <c r="D15" i="56" l="1"/>
  <c r="D14" i="56"/>
  <c r="D13" i="56"/>
  <c r="D12" i="56"/>
  <c r="H11" i="56"/>
  <c r="D11" i="56"/>
  <c r="D10" i="56"/>
  <c r="D9" i="56"/>
  <c r="H8" i="56"/>
  <c r="G8" i="56"/>
  <c r="D8" i="56"/>
  <c r="H7" i="56"/>
  <c r="G7" i="56"/>
  <c r="D7" i="56"/>
  <c r="O3" i="56"/>
  <c r="D15" i="54"/>
  <c r="D14" i="54"/>
  <c r="D13" i="54"/>
  <c r="D12" i="54"/>
  <c r="H11" i="54"/>
  <c r="D11" i="54"/>
  <c r="D10" i="54"/>
  <c r="D9" i="54"/>
  <c r="H8" i="54"/>
  <c r="G8" i="54"/>
  <c r="D8" i="54"/>
  <c r="H7" i="54"/>
  <c r="G7" i="54"/>
  <c r="D7" i="54"/>
  <c r="O3" i="54"/>
  <c r="D15" i="52"/>
  <c r="D14" i="52"/>
  <c r="D13" i="52"/>
  <c r="D12" i="52"/>
  <c r="H11" i="52"/>
  <c r="D11" i="52"/>
  <c r="D10" i="52"/>
  <c r="D9" i="52"/>
  <c r="H8" i="52"/>
  <c r="G8" i="52"/>
  <c r="D8" i="52"/>
  <c r="H7" i="52"/>
  <c r="G7" i="52"/>
  <c r="D7" i="52"/>
  <c r="O3" i="52"/>
  <c r="D15" i="51"/>
  <c r="D14" i="51"/>
  <c r="D13" i="51"/>
  <c r="D12" i="51"/>
  <c r="H11" i="51"/>
  <c r="D11" i="51"/>
  <c r="D10" i="51"/>
  <c r="D9" i="51"/>
  <c r="H8" i="51"/>
  <c r="G8" i="51"/>
  <c r="D8" i="51"/>
  <c r="H7" i="51"/>
  <c r="G7" i="51"/>
  <c r="D7" i="51"/>
  <c r="O3" i="51"/>
  <c r="D15" i="50"/>
  <c r="D14" i="50"/>
  <c r="D13" i="50"/>
  <c r="D12" i="50"/>
  <c r="H11" i="50"/>
  <c r="D11" i="50"/>
  <c r="D10" i="50"/>
  <c r="D9" i="50"/>
  <c r="H8" i="50"/>
  <c r="G8" i="50"/>
  <c r="D8" i="50"/>
  <c r="H7" i="50"/>
  <c r="G7" i="50"/>
  <c r="D7" i="50"/>
  <c r="O3" i="50"/>
  <c r="D15" i="49"/>
  <c r="D14" i="49"/>
  <c r="D13" i="49"/>
  <c r="D12" i="49"/>
  <c r="H11" i="49"/>
  <c r="D11" i="49"/>
  <c r="D10" i="49"/>
  <c r="D9" i="49"/>
  <c r="H8" i="49"/>
  <c r="G8" i="49"/>
  <c r="D8" i="49"/>
  <c r="H7" i="49"/>
  <c r="G7" i="49"/>
  <c r="D7" i="49"/>
  <c r="O3" i="49"/>
  <c r="H8" i="24" l="1"/>
  <c r="H7" i="24"/>
  <c r="G8" i="24"/>
  <c r="G7" i="24"/>
  <c r="D15" i="24" l="1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<sst xmlns="http://schemas.openxmlformats.org/spreadsheetml/2006/main" count="237" uniqueCount="52">
  <si>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</si>
  <si>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</si>
  <si>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</si>
  <si>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</si>
  <si>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</si>
  <si>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</si>
  <si>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</si>
  <si>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</si>
  <si>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</si>
  <si>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</si>
  <si>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</si>
  <si>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</si>
  <si>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</si>
  <si>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</si>
  <si>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</si>
  <si>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</si>
  <si>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</si>
  <si>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</si>
  <si>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</si>
  <si>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</si>
  <si>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</si>
  <si>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</si>
  <si>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</si>
  <si>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</si>
  <si>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LG화학 청주공장</t>
    <phoneticPr fontId="19" type="noConversion"/>
  </si>
  <si>
    <t>점검 결과</t>
    <phoneticPr fontId="19" type="noConversion"/>
  </si>
  <si>
    <t>이상없음</t>
    <phoneticPr fontId="19" type="noConversion"/>
  </si>
  <si>
    <t>ESP120</t>
    <phoneticPr fontId="19" type="noConversion"/>
  </si>
  <si>
    <t>-</t>
    <phoneticPr fontId="19" type="noConversion"/>
  </si>
  <si>
    <t>-</t>
    <phoneticPr fontId="19" type="noConversion"/>
  </si>
  <si>
    <t>권장운용온도 초과</t>
    <phoneticPr fontId="19" type="noConversion"/>
  </si>
  <si>
    <t>전자소재 6공장(LCD)</t>
    <phoneticPr fontId="19" type="noConversion"/>
  </si>
  <si>
    <t>2023.07.14</t>
    <phoneticPr fontId="19" type="noConversion"/>
  </si>
  <si>
    <t>2024.09.01</t>
    <phoneticPr fontId="19" type="noConversion"/>
  </si>
  <si>
    <t>2024.11.27</t>
    <phoneticPr fontId="19" type="noConversion"/>
  </si>
  <si>
    <t>높이로 인한 점검 불가</t>
    <phoneticPr fontId="19" type="noConversion"/>
  </si>
  <si>
    <t>높이로 인한 점검 불가</t>
    <phoneticPr fontId="19" type="noConversion"/>
  </si>
  <si>
    <t>전자소재 7공장(LCD)</t>
    <phoneticPr fontId="19" type="noConversion"/>
  </si>
  <si>
    <t>전자소재 3공장(PSAA)</t>
    <phoneticPr fontId="19" type="noConversion"/>
  </si>
  <si>
    <t>ESP100</t>
    <phoneticPr fontId="19" type="noConversion"/>
  </si>
  <si>
    <t>2023.07.11</t>
    <phoneticPr fontId="19" type="noConversion"/>
  </si>
  <si>
    <t>전자소재 1공장(ITO)</t>
    <phoneticPr fontId="19" type="noConversion"/>
  </si>
  <si>
    <t>2023.08.28</t>
    <phoneticPr fontId="19" type="noConversion"/>
  </si>
  <si>
    <t>전자소재 2공장(CCL)</t>
    <phoneticPr fontId="19" type="noConversion"/>
  </si>
  <si>
    <t>2024.07.21</t>
    <phoneticPr fontId="19" type="noConversion"/>
  </si>
  <si>
    <t>권장운용온도 초과, 내부저항 DATA 헌팅 발생(정류기 업체 장비 점검 권장)</t>
    <phoneticPr fontId="19" type="noConversion"/>
  </si>
  <si>
    <t>전자소재 9공장(구LED)</t>
    <phoneticPr fontId="19" type="noConversion"/>
  </si>
  <si>
    <t>2018.11.29</t>
    <phoneticPr fontId="19" type="noConversion"/>
  </si>
  <si>
    <t>내부저항 150%이상 상승, 7년차 제품으로 교체 권장됨</t>
    <phoneticPr fontId="19" type="noConversion"/>
  </si>
  <si>
    <t>전자소재 8공장(OLED)</t>
    <phoneticPr fontId="19" type="noConversion"/>
  </si>
  <si>
    <t>2020.05.13</t>
    <phoneticPr fontId="19" type="noConversion"/>
  </si>
  <si>
    <t>내부저항 150%이상 상승, 추이 관찰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</si>
</sst>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4" fontId="18" fillId="0" borderId="11" xfId="42" quotePrefix="1" applyNumberFormat="1" applyBorder="1" applyAlignment="1">
      <alignment horizontal="center" vertical="center"/>
    </xf>
    <xf numFmtId="180" fontId="18" fillId="0" borderId="13" xfId="42" quotePrefix="1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C36" sqref="C36"/>
    </sheetView>
  </sheetViews>
  <sheetFormatPr defaultRowHeight="16.5"/>
  <cols>
    <col min="1" max="1" width="11.125" bestFit="1" customWidth="1"/>
    <col min="2" max="2" width="23.5" bestFit="1" customWidth="1"/>
    <col min="3" max="3" width="20.25" bestFit="1" customWidth="1"/>
    <col min="5" max="5" width="11.125" style="26" bestFit="1" customWidth="1"/>
    <col min="6" max="6" width="8.75" style="26"/>
    <col min="7" max="7" width="20.875" style="25" bestFit="1" customWidth="1"/>
    <col min="8" max="8" width="13.75" style="25" bestFit="1" customWidth="1"/>
    <col min="9" max="9" width="11.125" style="25" customWidth="1"/>
    <col min="10" max="11" width="17" style="2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31</v>
      </c>
      <c r="D3" s="7" t="s">
        <v>23</v>
      </c>
      <c r="E3" s="4" t="s">
        <v>27</v>
      </c>
      <c r="F3" s="6">
        <v>120</v>
      </c>
      <c r="G3" s="10" t="s">
        <v>32</v>
      </c>
      <c r="H3" s="34" t="s">
        <v>28</v>
      </c>
      <c r="I3" s="5">
        <v>3.1</v>
      </c>
      <c r="J3" s="6">
        <v>9</v>
      </c>
      <c r="K3" s="35" t="s">
        <v>29</v>
      </c>
      <c r="L3" s="11">
        <v>25</v>
      </c>
      <c r="M3" s="8">
        <v>0</v>
      </c>
      <c r="N3" s="8">
        <v>1.2</v>
      </c>
      <c r="O3" s="9">
        <f>N3/$F$3</f>
        <v>0.01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13.07</v>
      </c>
      <c r="C7" s="23">
        <v>2.82</v>
      </c>
      <c r="D7" s="31">
        <f t="shared" ref="D7:D15" si="0">C7/$I$3</f>
        <v>0.90967741935483859</v>
      </c>
      <c r="E7" s="27"/>
      <c r="F7" s="29" t="s">
        <v>21</v>
      </c>
      <c r="G7" s="12">
        <f>MAX(B7:B15)</f>
        <v>13.12</v>
      </c>
      <c r="H7" s="12">
        <f>MAX(C7:C15)</f>
        <v>2.9</v>
      </c>
      <c r="J7"/>
      <c r="K7"/>
    </row>
    <row r="8" spans="1:15">
      <c r="A8" s="30">
        <v>2</v>
      </c>
      <c r="B8" s="23">
        <v>13.07</v>
      </c>
      <c r="C8" s="23">
        <v>2.87</v>
      </c>
      <c r="D8" s="31">
        <f t="shared" si="0"/>
        <v>0.9258064516129032</v>
      </c>
      <c r="E8" s="27"/>
      <c r="F8" s="29" t="s">
        <v>22</v>
      </c>
      <c r="G8" s="12">
        <f>MIN(B7:B15)</f>
        <v>13.07</v>
      </c>
      <c r="H8" s="12">
        <f>MIN(C7:C15)</f>
        <v>2.82</v>
      </c>
      <c r="J8"/>
      <c r="K8"/>
    </row>
    <row r="9" spans="1:15">
      <c r="A9" s="30">
        <v>3</v>
      </c>
      <c r="B9" s="23">
        <v>13.07</v>
      </c>
      <c r="C9" s="23">
        <v>2.84</v>
      </c>
      <c r="D9" s="31">
        <f t="shared" si="0"/>
        <v>0.91612903225806441</v>
      </c>
      <c r="E9" s="27"/>
      <c r="J9"/>
      <c r="K9"/>
    </row>
    <row r="10" spans="1:15">
      <c r="A10" s="30">
        <v>4</v>
      </c>
      <c r="B10" s="23">
        <v>13.11</v>
      </c>
      <c r="C10" s="23">
        <v>2.87</v>
      </c>
      <c r="D10" s="31">
        <f t="shared" si="0"/>
        <v>0.9258064516129032</v>
      </c>
      <c r="E10" s="27"/>
      <c r="J10"/>
      <c r="K10"/>
    </row>
    <row r="11" spans="1:15">
      <c r="A11" s="30">
        <v>5</v>
      </c>
      <c r="B11" s="23">
        <v>13.09</v>
      </c>
      <c r="C11" s="23">
        <v>2.86</v>
      </c>
      <c r="D11" s="31">
        <f t="shared" si="0"/>
        <v>0.92258064516129024</v>
      </c>
      <c r="E11" s="27"/>
      <c r="F11" s="29" t="s">
        <v>19</v>
      </c>
      <c r="G11" s="13">
        <v>117.84</v>
      </c>
      <c r="H11" s="12">
        <f>G11/$J$3</f>
        <v>13.093333333333334</v>
      </c>
      <c r="J11" s="24"/>
      <c r="K11"/>
    </row>
    <row r="12" spans="1:15">
      <c r="A12" s="30">
        <v>6</v>
      </c>
      <c r="B12" s="23">
        <v>13.09</v>
      </c>
      <c r="C12" s="23">
        <v>2.82</v>
      </c>
      <c r="D12" s="31">
        <f t="shared" si="0"/>
        <v>0.90967741935483859</v>
      </c>
      <c r="E12" s="27"/>
      <c r="J12"/>
      <c r="K12"/>
    </row>
    <row r="13" spans="1:15">
      <c r="A13" s="30">
        <v>7</v>
      </c>
      <c r="B13" s="23">
        <v>13.12</v>
      </c>
      <c r="C13" s="23">
        <v>2.84</v>
      </c>
      <c r="D13" s="31">
        <f t="shared" si="0"/>
        <v>0.91612903225806441</v>
      </c>
      <c r="E13" s="27"/>
      <c r="J13"/>
      <c r="K13"/>
    </row>
    <row r="14" spans="1:15">
      <c r="A14" s="30">
        <v>8</v>
      </c>
      <c r="B14" s="23">
        <v>13.11</v>
      </c>
      <c r="C14" s="23">
        <v>2.87</v>
      </c>
      <c r="D14" s="31">
        <f t="shared" si="0"/>
        <v>0.9258064516129032</v>
      </c>
      <c r="E14" s="27"/>
      <c r="F14" s="36" t="s">
        <v>25</v>
      </c>
      <c r="G14" s="38" t="s">
        <v>26</v>
      </c>
      <c r="H14" s="39"/>
      <c r="I14" s="39"/>
      <c r="J14" s="39"/>
      <c r="K14" s="39"/>
      <c r="L14" s="40"/>
    </row>
    <row r="15" spans="1:15">
      <c r="A15" s="30">
        <v>9</v>
      </c>
      <c r="B15" s="23">
        <v>13.11</v>
      </c>
      <c r="C15" s="23">
        <v>2.9</v>
      </c>
      <c r="D15" s="31">
        <f t="shared" si="0"/>
        <v>0.93548387096774188</v>
      </c>
      <c r="E15" s="27"/>
      <c r="F15" s="37"/>
      <c r="G15" s="41"/>
      <c r="H15" s="42"/>
      <c r="I15" s="42"/>
      <c r="J15" s="42"/>
      <c r="K15" s="42"/>
      <c r="L15" s="43"/>
    </row>
  </sheetData>
  <mergeCells count="2">
    <mergeCell ref="F14:F15"/>
    <mergeCell ref="G14:L15"/>
  </mergeCells>
  <phoneticPr fontId="19" type="noConversion"/>
  <conditionalFormatting sqref="D7:D15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C4" sqref="C4"/>
    </sheetView>
  </sheetViews>
  <sheetFormatPr defaultRowHeight="16.5"/>
  <cols>
    <col min="1" max="1" width="11.125" bestFit="1" customWidth="1"/>
    <col min="2" max="2" width="23.5" bestFit="1" customWidth="1"/>
    <col min="3" max="3" width="20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37</v>
      </c>
      <c r="D3" s="7" t="s">
        <v>23</v>
      </c>
      <c r="E3" s="4" t="s">
        <v>27</v>
      </c>
      <c r="F3" s="6">
        <v>120</v>
      </c>
      <c r="G3" s="10" t="s">
        <v>33</v>
      </c>
      <c r="H3" s="34" t="s">
        <v>34</v>
      </c>
      <c r="I3" s="5">
        <v>3.1</v>
      </c>
      <c r="J3" s="6">
        <v>9</v>
      </c>
      <c r="K3" s="35" t="s">
        <v>29</v>
      </c>
      <c r="L3" s="11">
        <v>25.9</v>
      </c>
      <c r="M3" s="8">
        <v>0</v>
      </c>
      <c r="N3" s="8">
        <v>1.2</v>
      </c>
      <c r="O3" s="9">
        <f>N3/$F$3</f>
        <v>0.01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13.22</v>
      </c>
      <c r="C7" s="23">
        <v>3.11</v>
      </c>
      <c r="D7" s="31">
        <f t="shared" ref="D7:D15" si="0">C7/$I$3</f>
        <v>1.0032258064516129</v>
      </c>
      <c r="E7" s="27"/>
      <c r="F7" s="29" t="s">
        <v>21</v>
      </c>
      <c r="G7" s="12">
        <f>MAX(B7:B15)</f>
        <v>13.22</v>
      </c>
      <c r="H7" s="12">
        <f>MAX(C7:C15)</f>
        <v>3.11</v>
      </c>
      <c r="J7"/>
      <c r="K7"/>
    </row>
    <row r="8" spans="1:15">
      <c r="A8" s="30">
        <v>2</v>
      </c>
      <c r="B8" s="23">
        <v>13.21</v>
      </c>
      <c r="C8" s="23">
        <v>2.85</v>
      </c>
      <c r="D8" s="31">
        <f t="shared" si="0"/>
        <v>0.91935483870967738</v>
      </c>
      <c r="E8" s="27"/>
      <c r="F8" s="29" t="s">
        <v>22</v>
      </c>
      <c r="G8" s="12">
        <f>MIN(B7:B15)</f>
        <v>13.17</v>
      </c>
      <c r="H8" s="12">
        <f>MIN(C7:C15)</f>
        <v>2.85</v>
      </c>
      <c r="J8"/>
      <c r="K8"/>
    </row>
    <row r="9" spans="1:15">
      <c r="A9" s="30">
        <v>3</v>
      </c>
      <c r="B9" s="23">
        <v>13.19</v>
      </c>
      <c r="C9" s="23">
        <v>2.89</v>
      </c>
      <c r="D9" s="31">
        <f t="shared" si="0"/>
        <v>0.93225806451612903</v>
      </c>
      <c r="E9" s="27"/>
      <c r="J9"/>
      <c r="K9"/>
    </row>
    <row r="10" spans="1:15">
      <c r="A10" s="30">
        <v>4</v>
      </c>
      <c r="B10" s="23">
        <v>13.2</v>
      </c>
      <c r="C10" s="23">
        <v>2.94</v>
      </c>
      <c r="D10" s="31">
        <f t="shared" si="0"/>
        <v>0.94838709677419353</v>
      </c>
      <c r="E10" s="27"/>
      <c r="J10"/>
      <c r="K10"/>
    </row>
    <row r="11" spans="1:15">
      <c r="A11" s="30">
        <v>5</v>
      </c>
      <c r="B11" s="23">
        <v>13.18</v>
      </c>
      <c r="C11" s="23">
        <v>3</v>
      </c>
      <c r="D11" s="31">
        <f t="shared" si="0"/>
        <v>0.96774193548387089</v>
      </c>
      <c r="E11" s="27"/>
      <c r="F11" s="29" t="s">
        <v>19</v>
      </c>
      <c r="G11" s="13">
        <v>118.6</v>
      </c>
      <c r="H11" s="12">
        <f>G11/$J$3</f>
        <v>13.177777777777777</v>
      </c>
      <c r="J11" s="24"/>
      <c r="K11"/>
    </row>
    <row r="12" spans="1:15">
      <c r="A12" s="30">
        <v>6</v>
      </c>
      <c r="B12" s="23">
        <v>13.17</v>
      </c>
      <c r="C12" s="23">
        <v>2.97</v>
      </c>
      <c r="D12" s="31">
        <f t="shared" si="0"/>
        <v>0.95806451612903232</v>
      </c>
      <c r="E12" s="27"/>
      <c r="J12"/>
      <c r="K12"/>
    </row>
    <row r="13" spans="1:15">
      <c r="A13" s="30">
        <v>7</v>
      </c>
      <c r="B13" s="23" t="s">
        <v>36</v>
      </c>
      <c r="C13" s="23" t="s">
        <v>36</v>
      </c>
      <c r="D13" s="31" t="e">
        <f t="shared" si="0"/>
        <v>#VALUE!</v>
      </c>
      <c r="E13" s="27"/>
      <c r="J13"/>
      <c r="K13"/>
    </row>
    <row r="14" spans="1:15">
      <c r="A14" s="30">
        <v>8</v>
      </c>
      <c r="B14" s="23" t="s">
        <v>36</v>
      </c>
      <c r="C14" s="23" t="s">
        <v>36</v>
      </c>
      <c r="D14" s="31" t="e">
        <f t="shared" si="0"/>
        <v>#VALUE!</v>
      </c>
      <c r="E14" s="27"/>
      <c r="F14" s="36" t="s">
        <v>25</v>
      </c>
      <c r="G14" s="38" t="s">
        <v>26</v>
      </c>
      <c r="H14" s="39"/>
      <c r="I14" s="39"/>
      <c r="J14" s="39"/>
      <c r="K14" s="39"/>
      <c r="L14" s="40"/>
    </row>
    <row r="15" spans="1:15">
      <c r="A15" s="30">
        <v>9</v>
      </c>
      <c r="B15" s="23" t="s">
        <v>35</v>
      </c>
      <c r="C15" s="23" t="s">
        <v>36</v>
      </c>
      <c r="D15" s="31" t="e">
        <f t="shared" si="0"/>
        <v>#VALUE!</v>
      </c>
      <c r="E15" s="27"/>
      <c r="F15" s="37"/>
      <c r="G15" s="41"/>
      <c r="H15" s="42"/>
      <c r="I15" s="42"/>
      <c r="J15" s="42"/>
      <c r="K15" s="42"/>
      <c r="L15" s="43"/>
    </row>
  </sheetData>
  <mergeCells count="2">
    <mergeCell ref="F14:F15"/>
    <mergeCell ref="G14:L15"/>
  </mergeCells>
  <phoneticPr fontId="19" type="noConversion"/>
  <conditionalFormatting sqref="D7:D15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4" sqref="G14:L15"/>
    </sheetView>
  </sheetViews>
  <sheetFormatPr defaultRowHeight="16.5"/>
  <cols>
    <col min="1" max="1" width="11.125" bestFit="1" customWidth="1"/>
    <col min="2" max="2" width="23.5" bestFit="1" customWidth="1"/>
    <col min="3" max="3" width="20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38</v>
      </c>
      <c r="D3" s="7" t="s">
        <v>23</v>
      </c>
      <c r="E3" s="4" t="s">
        <v>39</v>
      </c>
      <c r="F3" s="6">
        <v>100</v>
      </c>
      <c r="G3" s="10" t="s">
        <v>40</v>
      </c>
      <c r="H3" s="34" t="s">
        <v>28</v>
      </c>
      <c r="I3" s="5">
        <v>3.3</v>
      </c>
      <c r="J3" s="6">
        <v>9</v>
      </c>
      <c r="K3" s="35" t="s">
        <v>29</v>
      </c>
      <c r="L3" s="11">
        <v>28.7</v>
      </c>
      <c r="M3" s="8">
        <v>0</v>
      </c>
      <c r="N3" s="8">
        <v>2.9</v>
      </c>
      <c r="O3" s="9">
        <f>N3/$F$3</f>
        <v>2.8999999999999998E-2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13.17</v>
      </c>
      <c r="C7" s="23">
        <v>4.74</v>
      </c>
      <c r="D7" s="31">
        <f t="shared" ref="D7:D15" si="0">C7/$I$3</f>
        <v>1.4363636363636365</v>
      </c>
      <c r="E7" s="27"/>
      <c r="F7" s="29" t="s">
        <v>21</v>
      </c>
      <c r="G7" s="12">
        <f>MAX(B7:B15)</f>
        <v>13.27</v>
      </c>
      <c r="H7" s="12">
        <f>MAX(C7:C15)</f>
        <v>4.74</v>
      </c>
      <c r="J7"/>
      <c r="K7"/>
    </row>
    <row r="8" spans="1:15">
      <c r="A8" s="30">
        <v>2</v>
      </c>
      <c r="B8" s="23">
        <v>13.19</v>
      </c>
      <c r="C8" s="23">
        <v>2.89</v>
      </c>
      <c r="D8" s="31">
        <f t="shared" si="0"/>
        <v>0.87575757575757585</v>
      </c>
      <c r="E8" s="27"/>
      <c r="F8" s="29" t="s">
        <v>22</v>
      </c>
      <c r="G8" s="12">
        <f>MIN(B7:B15)</f>
        <v>13.02</v>
      </c>
      <c r="H8" s="12">
        <f>MIN(C7:C15)</f>
        <v>2.89</v>
      </c>
      <c r="J8"/>
      <c r="K8"/>
    </row>
    <row r="9" spans="1:15">
      <c r="A9" s="30">
        <v>3</v>
      </c>
      <c r="B9" s="23">
        <v>13.27</v>
      </c>
      <c r="C9" s="23">
        <v>4.1500000000000004</v>
      </c>
      <c r="D9" s="31">
        <f t="shared" si="0"/>
        <v>1.2575757575757578</v>
      </c>
      <c r="E9" s="27"/>
      <c r="J9"/>
      <c r="K9"/>
    </row>
    <row r="10" spans="1:15">
      <c r="A10" s="30">
        <v>4</v>
      </c>
      <c r="B10" s="23">
        <v>13.19</v>
      </c>
      <c r="C10" s="23">
        <v>3.43</v>
      </c>
      <c r="D10" s="31">
        <f t="shared" si="0"/>
        <v>1.0393939393939395</v>
      </c>
      <c r="E10" s="27"/>
      <c r="J10"/>
      <c r="K10"/>
    </row>
    <row r="11" spans="1:15">
      <c r="A11" s="30">
        <v>5</v>
      </c>
      <c r="B11" s="23">
        <v>13.17</v>
      </c>
      <c r="C11" s="23">
        <v>4.58</v>
      </c>
      <c r="D11" s="31">
        <f t="shared" si="0"/>
        <v>1.3878787878787879</v>
      </c>
      <c r="E11" s="27"/>
      <c r="F11" s="29" t="s">
        <v>19</v>
      </c>
      <c r="G11" s="13">
        <v>118.37</v>
      </c>
      <c r="H11" s="12">
        <f>G11/$J$3</f>
        <v>13.152222222222223</v>
      </c>
      <c r="J11" s="24"/>
      <c r="K11"/>
    </row>
    <row r="12" spans="1:15">
      <c r="A12" s="30">
        <v>6</v>
      </c>
      <c r="B12" s="23">
        <v>13.18</v>
      </c>
      <c r="C12" s="23">
        <v>3.34</v>
      </c>
      <c r="D12" s="31">
        <f t="shared" si="0"/>
        <v>1.0121212121212122</v>
      </c>
      <c r="E12" s="27"/>
      <c r="J12"/>
      <c r="K12"/>
    </row>
    <row r="13" spans="1:15">
      <c r="A13" s="30">
        <v>7</v>
      </c>
      <c r="B13" s="23">
        <v>13.15</v>
      </c>
      <c r="C13" s="23">
        <v>3.08</v>
      </c>
      <c r="D13" s="31">
        <f t="shared" si="0"/>
        <v>0.93333333333333346</v>
      </c>
      <c r="E13" s="27"/>
      <c r="J13"/>
      <c r="K13"/>
    </row>
    <row r="14" spans="1:15">
      <c r="A14" s="30">
        <v>8</v>
      </c>
      <c r="B14" s="23">
        <v>13.03</v>
      </c>
      <c r="C14" s="23">
        <v>4.42</v>
      </c>
      <c r="D14" s="31">
        <f t="shared" si="0"/>
        <v>1.3393939393939394</v>
      </c>
      <c r="E14" s="27"/>
      <c r="F14" s="36" t="s">
        <v>25</v>
      </c>
      <c r="G14" s="38" t="s">
        <v>45</v>
      </c>
      <c r="H14" s="39"/>
      <c r="I14" s="39"/>
      <c r="J14" s="39"/>
      <c r="K14" s="39"/>
      <c r="L14" s="40"/>
    </row>
    <row r="15" spans="1:15">
      <c r="A15" s="30">
        <v>9</v>
      </c>
      <c r="B15" s="23">
        <v>13.02</v>
      </c>
      <c r="C15" s="23">
        <v>3.16</v>
      </c>
      <c r="D15" s="31">
        <f t="shared" si="0"/>
        <v>0.95757575757575764</v>
      </c>
      <c r="E15" s="27"/>
      <c r="F15" s="37"/>
      <c r="G15" s="41"/>
      <c r="H15" s="42"/>
      <c r="I15" s="42"/>
      <c r="J15" s="42"/>
      <c r="K15" s="42"/>
      <c r="L15" s="43"/>
    </row>
  </sheetData>
  <mergeCells count="2">
    <mergeCell ref="F14:F15"/>
    <mergeCell ref="G14:L15"/>
  </mergeCells>
  <phoneticPr fontId="19" type="noConversion"/>
  <conditionalFormatting sqref="D7:D15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I24" sqref="I24"/>
    </sheetView>
  </sheetViews>
  <sheetFormatPr defaultRowHeight="16.5"/>
  <cols>
    <col min="1" max="1" width="11.125" bestFit="1" customWidth="1"/>
    <col min="2" max="2" width="23.5" bestFit="1" customWidth="1"/>
    <col min="3" max="3" width="20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41</v>
      </c>
      <c r="D3" s="7" t="s">
        <v>23</v>
      </c>
      <c r="E3" s="4" t="s">
        <v>27</v>
      </c>
      <c r="F3" s="6">
        <v>120</v>
      </c>
      <c r="G3" s="10" t="s">
        <v>32</v>
      </c>
      <c r="H3" s="34" t="s">
        <v>42</v>
      </c>
      <c r="I3" s="5">
        <v>3.1</v>
      </c>
      <c r="J3" s="6">
        <v>9</v>
      </c>
      <c r="K3" s="35" t="s">
        <v>29</v>
      </c>
      <c r="L3" s="11">
        <v>23.8</v>
      </c>
      <c r="M3" s="8">
        <v>0</v>
      </c>
      <c r="N3" s="8">
        <v>2</v>
      </c>
      <c r="O3" s="9">
        <f>N3/$F$3</f>
        <v>1.6666666666666666E-2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13.36</v>
      </c>
      <c r="C7" s="23">
        <v>2.99</v>
      </c>
      <c r="D7" s="31">
        <f t="shared" ref="D7:D15" si="0">C7/$I$3</f>
        <v>0.96451612903225814</v>
      </c>
      <c r="E7" s="27"/>
      <c r="F7" s="29" t="s">
        <v>21</v>
      </c>
      <c r="G7" s="12">
        <f>MAX(B7:B15)</f>
        <v>13.43</v>
      </c>
      <c r="H7" s="12">
        <f>MAX(C7:C15)</f>
        <v>3</v>
      </c>
      <c r="J7"/>
      <c r="K7"/>
    </row>
    <row r="8" spans="1:15">
      <c r="A8" s="30">
        <v>2</v>
      </c>
      <c r="B8" s="23">
        <v>13.34</v>
      </c>
      <c r="C8" s="23">
        <v>2.87</v>
      </c>
      <c r="D8" s="31">
        <f t="shared" si="0"/>
        <v>0.9258064516129032</v>
      </c>
      <c r="E8" s="27"/>
      <c r="F8" s="29" t="s">
        <v>22</v>
      </c>
      <c r="G8" s="12">
        <f>MIN(B7:B15)</f>
        <v>13.17</v>
      </c>
      <c r="H8" s="12">
        <f>MIN(C7:C15)</f>
        <v>2.82</v>
      </c>
      <c r="J8"/>
      <c r="K8"/>
    </row>
    <row r="9" spans="1:15">
      <c r="A9" s="30">
        <v>3</v>
      </c>
      <c r="B9" s="23">
        <v>13.29</v>
      </c>
      <c r="C9" s="23">
        <v>2.82</v>
      </c>
      <c r="D9" s="31">
        <f t="shared" si="0"/>
        <v>0.90967741935483859</v>
      </c>
      <c r="E9" s="27"/>
      <c r="J9"/>
      <c r="K9"/>
    </row>
    <row r="10" spans="1:15">
      <c r="A10" s="30">
        <v>4</v>
      </c>
      <c r="B10" s="23">
        <v>13.17</v>
      </c>
      <c r="C10" s="23">
        <v>2.92</v>
      </c>
      <c r="D10" s="31">
        <f t="shared" si="0"/>
        <v>0.9419354838709677</v>
      </c>
      <c r="E10" s="27"/>
      <c r="J10"/>
      <c r="K10"/>
    </row>
    <row r="11" spans="1:15">
      <c r="A11" s="30">
        <v>5</v>
      </c>
      <c r="B11" s="23">
        <v>13.27</v>
      </c>
      <c r="C11" s="23">
        <v>2.97</v>
      </c>
      <c r="D11" s="31">
        <f t="shared" si="0"/>
        <v>0.95806451612903232</v>
      </c>
      <c r="E11" s="27"/>
      <c r="F11" s="29" t="s">
        <v>19</v>
      </c>
      <c r="G11" s="13">
        <v>119.87</v>
      </c>
      <c r="H11" s="12">
        <f>G11/$J$3</f>
        <v>13.318888888888889</v>
      </c>
      <c r="J11" s="24"/>
      <c r="K11"/>
    </row>
    <row r="12" spans="1:15">
      <c r="A12" s="30">
        <v>6</v>
      </c>
      <c r="B12" s="23">
        <v>13.34</v>
      </c>
      <c r="C12" s="23">
        <v>2.97</v>
      </c>
      <c r="D12" s="31">
        <f t="shared" si="0"/>
        <v>0.95806451612903232</v>
      </c>
      <c r="E12" s="27"/>
      <c r="J12"/>
      <c r="K12"/>
    </row>
    <row r="13" spans="1:15">
      <c r="A13" s="30">
        <v>7</v>
      </c>
      <c r="B13" s="23">
        <v>13.43</v>
      </c>
      <c r="C13" s="23">
        <v>2.9</v>
      </c>
      <c r="D13" s="31">
        <f t="shared" si="0"/>
        <v>0.93548387096774188</v>
      </c>
      <c r="E13" s="27"/>
      <c r="J13"/>
      <c r="K13"/>
    </row>
    <row r="14" spans="1:15">
      <c r="A14" s="30">
        <v>8</v>
      </c>
      <c r="B14" s="23">
        <v>13.35</v>
      </c>
      <c r="C14" s="23">
        <v>3</v>
      </c>
      <c r="D14" s="31">
        <f t="shared" si="0"/>
        <v>0.96774193548387089</v>
      </c>
      <c r="E14" s="27"/>
      <c r="F14" s="36" t="s">
        <v>25</v>
      </c>
      <c r="G14" s="38" t="s">
        <v>26</v>
      </c>
      <c r="H14" s="39"/>
      <c r="I14" s="39"/>
      <c r="J14" s="39"/>
      <c r="K14" s="39"/>
      <c r="L14" s="40"/>
    </row>
    <row r="15" spans="1:15">
      <c r="A15" s="30">
        <v>9</v>
      </c>
      <c r="B15" s="23">
        <v>13.32</v>
      </c>
      <c r="C15" s="23">
        <v>2.98</v>
      </c>
      <c r="D15" s="31">
        <f t="shared" si="0"/>
        <v>0.96129032258064517</v>
      </c>
      <c r="E15" s="27"/>
      <c r="F15" s="37"/>
      <c r="G15" s="41"/>
      <c r="H15" s="42"/>
      <c r="I15" s="42"/>
      <c r="J15" s="42"/>
      <c r="K15" s="42"/>
      <c r="L15" s="43"/>
    </row>
  </sheetData>
  <mergeCells count="2">
    <mergeCell ref="F14:F15"/>
    <mergeCell ref="G14:L15"/>
  </mergeCells>
  <phoneticPr fontId="19" type="noConversion"/>
  <conditionalFormatting sqref="D7:D15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J27" sqref="J27"/>
    </sheetView>
  </sheetViews>
  <sheetFormatPr defaultRowHeight="16.5"/>
  <cols>
    <col min="1" max="1" width="11.125" bestFit="1" customWidth="1"/>
    <col min="2" max="2" width="23.5" bestFit="1" customWidth="1"/>
    <col min="3" max="3" width="20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43</v>
      </c>
      <c r="D3" s="7" t="s">
        <v>23</v>
      </c>
      <c r="E3" s="4" t="s">
        <v>27</v>
      </c>
      <c r="F3" s="6">
        <v>120</v>
      </c>
      <c r="G3" s="10" t="s">
        <v>44</v>
      </c>
      <c r="H3" s="34" t="s">
        <v>29</v>
      </c>
      <c r="I3" s="5">
        <v>3.1</v>
      </c>
      <c r="J3" s="6">
        <v>9</v>
      </c>
      <c r="K3" s="35" t="s">
        <v>29</v>
      </c>
      <c r="L3" s="11">
        <v>27</v>
      </c>
      <c r="M3" s="8">
        <v>0</v>
      </c>
      <c r="N3" s="8">
        <v>0.6</v>
      </c>
      <c r="O3" s="9">
        <f>N3/$F$3</f>
        <v>5.0000000000000001E-3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13.09</v>
      </c>
      <c r="C7" s="23">
        <v>2.64</v>
      </c>
      <c r="D7" s="31">
        <f t="shared" ref="D7:D15" si="0">C7/$I$3</f>
        <v>0.85161290322580652</v>
      </c>
      <c r="E7" s="27"/>
      <c r="F7" s="29" t="s">
        <v>21</v>
      </c>
      <c r="G7" s="12">
        <f>MAX(B7:B15)</f>
        <v>13.13</v>
      </c>
      <c r="H7" s="12">
        <f>MAX(C7:C15)</f>
        <v>2.78</v>
      </c>
      <c r="J7"/>
      <c r="K7"/>
    </row>
    <row r="8" spans="1:15">
      <c r="A8" s="30">
        <v>2</v>
      </c>
      <c r="B8" s="23">
        <v>13.07</v>
      </c>
      <c r="C8" s="23">
        <v>2.67</v>
      </c>
      <c r="D8" s="31">
        <f t="shared" si="0"/>
        <v>0.86129032258064508</v>
      </c>
      <c r="E8" s="27"/>
      <c r="F8" s="29" t="s">
        <v>22</v>
      </c>
      <c r="G8" s="12">
        <f>MIN(B7:B15)</f>
        <v>13.06</v>
      </c>
      <c r="H8" s="12">
        <f>MIN(C7:C15)</f>
        <v>2.63</v>
      </c>
      <c r="J8"/>
      <c r="K8"/>
    </row>
    <row r="9" spans="1:15">
      <c r="A9" s="30">
        <v>3</v>
      </c>
      <c r="B9" s="23">
        <v>13.11</v>
      </c>
      <c r="C9" s="23">
        <v>2.69</v>
      </c>
      <c r="D9" s="31">
        <f t="shared" si="0"/>
        <v>0.86774193548387091</v>
      </c>
      <c r="E9" s="27"/>
      <c r="J9"/>
      <c r="K9"/>
    </row>
    <row r="10" spans="1:15">
      <c r="A10" s="30">
        <v>4</v>
      </c>
      <c r="B10" s="23">
        <v>13.13</v>
      </c>
      <c r="C10" s="23">
        <v>2.71</v>
      </c>
      <c r="D10" s="31">
        <f t="shared" si="0"/>
        <v>0.87419354838709673</v>
      </c>
      <c r="E10" s="27"/>
      <c r="J10"/>
      <c r="K10"/>
    </row>
    <row r="11" spans="1:15">
      <c r="A11" s="30">
        <v>5</v>
      </c>
      <c r="B11" s="23">
        <v>13.09</v>
      </c>
      <c r="C11" s="23">
        <v>2.68</v>
      </c>
      <c r="D11" s="31">
        <f t="shared" si="0"/>
        <v>0.86451612903225805</v>
      </c>
      <c r="E11" s="27"/>
      <c r="F11" s="29" t="s">
        <v>19</v>
      </c>
      <c r="G11" s="13">
        <v>117.88</v>
      </c>
      <c r="H11" s="12">
        <f>G11/$J$3</f>
        <v>13.097777777777777</v>
      </c>
      <c r="J11" s="24"/>
      <c r="K11"/>
    </row>
    <row r="12" spans="1:15">
      <c r="A12" s="30">
        <v>6</v>
      </c>
      <c r="B12" s="23">
        <v>13.13</v>
      </c>
      <c r="C12" s="23">
        <v>2.65</v>
      </c>
      <c r="D12" s="31">
        <f t="shared" si="0"/>
        <v>0.85483870967741926</v>
      </c>
      <c r="E12" s="27"/>
      <c r="J12"/>
      <c r="K12"/>
    </row>
    <row r="13" spans="1:15">
      <c r="A13" s="30">
        <v>7</v>
      </c>
      <c r="B13" s="23">
        <v>13.08</v>
      </c>
      <c r="C13" s="23">
        <v>2.63</v>
      </c>
      <c r="D13" s="31">
        <f t="shared" si="0"/>
        <v>0.84838709677419344</v>
      </c>
      <c r="E13" s="27"/>
      <c r="J13"/>
      <c r="K13"/>
    </row>
    <row r="14" spans="1:15">
      <c r="A14" s="30">
        <v>8</v>
      </c>
      <c r="B14" s="23">
        <v>13.12</v>
      </c>
      <c r="C14" s="23">
        <v>2.78</v>
      </c>
      <c r="D14" s="31">
        <f t="shared" si="0"/>
        <v>0.89677419354838706</v>
      </c>
      <c r="E14" s="27"/>
      <c r="F14" s="36" t="s">
        <v>25</v>
      </c>
      <c r="G14" s="38" t="s">
        <v>30</v>
      </c>
      <c r="H14" s="39"/>
      <c r="I14" s="39"/>
      <c r="J14" s="39"/>
      <c r="K14" s="39"/>
      <c r="L14" s="40"/>
    </row>
    <row r="15" spans="1:15">
      <c r="A15" s="30">
        <v>9</v>
      </c>
      <c r="B15" s="23">
        <v>13.06</v>
      </c>
      <c r="C15" s="23">
        <v>2.7</v>
      </c>
      <c r="D15" s="31">
        <f t="shared" si="0"/>
        <v>0.87096774193548387</v>
      </c>
      <c r="E15" s="27"/>
      <c r="F15" s="37"/>
      <c r="G15" s="41"/>
      <c r="H15" s="42"/>
      <c r="I15" s="42"/>
      <c r="J15" s="42"/>
      <c r="K15" s="42"/>
      <c r="L15" s="43"/>
    </row>
  </sheetData>
  <mergeCells count="2">
    <mergeCell ref="F14:F15"/>
    <mergeCell ref="G14:L15"/>
  </mergeCells>
  <phoneticPr fontId="19" type="noConversion"/>
  <conditionalFormatting sqref="D7:D15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J26" sqref="J26"/>
    </sheetView>
  </sheetViews>
  <sheetFormatPr defaultRowHeight="16.5"/>
  <cols>
    <col min="1" max="1" width="11.125" bestFit="1" customWidth="1"/>
    <col min="2" max="2" width="23.5" bestFit="1" customWidth="1"/>
    <col min="3" max="3" width="20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46</v>
      </c>
      <c r="D3" s="7" t="s">
        <v>23</v>
      </c>
      <c r="E3" s="4" t="s">
        <v>27</v>
      </c>
      <c r="F3" s="6">
        <v>120</v>
      </c>
      <c r="G3" s="10" t="s">
        <v>47</v>
      </c>
      <c r="H3" s="34" t="s">
        <v>29</v>
      </c>
      <c r="I3" s="5">
        <v>3.1</v>
      </c>
      <c r="J3" s="6">
        <v>9</v>
      </c>
      <c r="K3" s="35" t="s">
        <v>29</v>
      </c>
      <c r="L3" s="11">
        <v>26.5</v>
      </c>
      <c r="M3" s="8">
        <v>0</v>
      </c>
      <c r="N3" s="8">
        <v>1</v>
      </c>
      <c r="O3" s="9">
        <f>N3/$F$3</f>
        <v>8.3333333333333332E-3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13.32</v>
      </c>
      <c r="C7" s="23">
        <v>5.12</v>
      </c>
      <c r="D7" s="31">
        <f t="shared" ref="D7:D15" si="0">C7/$I$3</f>
        <v>1.6516129032258065</v>
      </c>
      <c r="E7" s="27"/>
      <c r="F7" s="29" t="s">
        <v>21</v>
      </c>
      <c r="G7" s="12">
        <f>MAX(B7:B15)</f>
        <v>13.37</v>
      </c>
      <c r="H7" s="12">
        <f>MAX(C7:C15)</f>
        <v>6.01</v>
      </c>
      <c r="J7"/>
      <c r="K7"/>
    </row>
    <row r="8" spans="1:15">
      <c r="A8" s="30">
        <v>2</v>
      </c>
      <c r="B8" s="23">
        <v>13.25</v>
      </c>
      <c r="C8" s="23">
        <v>5.26</v>
      </c>
      <c r="D8" s="31">
        <f t="shared" si="0"/>
        <v>1.6967741935483869</v>
      </c>
      <c r="E8" s="27"/>
      <c r="F8" s="29" t="s">
        <v>22</v>
      </c>
      <c r="G8" s="12">
        <f>MIN(B7:B15)</f>
        <v>13.19</v>
      </c>
      <c r="H8" s="12">
        <f>MIN(C7:C15)</f>
        <v>4.99</v>
      </c>
      <c r="J8"/>
      <c r="K8"/>
    </row>
    <row r="9" spans="1:15">
      <c r="A9" s="30">
        <v>3</v>
      </c>
      <c r="B9" s="23">
        <v>13.19</v>
      </c>
      <c r="C9" s="23">
        <v>6.01</v>
      </c>
      <c r="D9" s="31">
        <f t="shared" si="0"/>
        <v>1.9387096774193546</v>
      </c>
      <c r="E9" s="27"/>
      <c r="J9"/>
      <c r="K9"/>
    </row>
    <row r="10" spans="1:15">
      <c r="A10" s="30">
        <v>4</v>
      </c>
      <c r="B10" s="23">
        <v>13.32</v>
      </c>
      <c r="C10" s="23">
        <v>4.99</v>
      </c>
      <c r="D10" s="31">
        <f t="shared" si="0"/>
        <v>1.6096774193548387</v>
      </c>
      <c r="E10" s="27"/>
      <c r="J10"/>
      <c r="K10"/>
    </row>
    <row r="11" spans="1:15">
      <c r="A11" s="30">
        <v>5</v>
      </c>
      <c r="B11" s="23">
        <v>13.36</v>
      </c>
      <c r="C11" s="23">
        <v>5.64</v>
      </c>
      <c r="D11" s="31">
        <f t="shared" si="0"/>
        <v>1.8193548387096772</v>
      </c>
      <c r="E11" s="27"/>
      <c r="F11" s="29" t="s">
        <v>19</v>
      </c>
      <c r="G11" s="13">
        <v>119.67</v>
      </c>
      <c r="H11" s="12">
        <f>G11/$J$3</f>
        <v>13.296666666666667</v>
      </c>
      <c r="J11" s="24"/>
      <c r="K11"/>
    </row>
    <row r="12" spans="1:15">
      <c r="A12" s="30">
        <v>6</v>
      </c>
      <c r="B12" s="23">
        <v>13.25</v>
      </c>
      <c r="C12" s="23">
        <v>5.87</v>
      </c>
      <c r="D12" s="31">
        <f t="shared" si="0"/>
        <v>1.8935483870967742</v>
      </c>
      <c r="E12" s="27"/>
      <c r="J12"/>
      <c r="K12"/>
    </row>
    <row r="13" spans="1:15">
      <c r="A13" s="30">
        <v>7</v>
      </c>
      <c r="B13" s="23">
        <v>13.3</v>
      </c>
      <c r="C13" s="23">
        <v>5.08</v>
      </c>
      <c r="D13" s="31">
        <f t="shared" si="0"/>
        <v>1.6387096774193548</v>
      </c>
      <c r="E13" s="27"/>
      <c r="J13"/>
      <c r="K13"/>
    </row>
    <row r="14" spans="1:15">
      <c r="A14" s="30">
        <v>8</v>
      </c>
      <c r="B14" s="23">
        <v>13.31</v>
      </c>
      <c r="C14" s="23">
        <v>5.58</v>
      </c>
      <c r="D14" s="31">
        <f t="shared" si="0"/>
        <v>1.8</v>
      </c>
      <c r="E14" s="27"/>
      <c r="F14" s="36" t="s">
        <v>25</v>
      </c>
      <c r="G14" s="38" t="s">
        <v>48</v>
      </c>
      <c r="H14" s="39"/>
      <c r="I14" s="39"/>
      <c r="J14" s="39"/>
      <c r="K14" s="39"/>
      <c r="L14" s="40"/>
    </row>
    <row r="15" spans="1:15">
      <c r="A15" s="30">
        <v>9</v>
      </c>
      <c r="B15" s="23">
        <v>13.37</v>
      </c>
      <c r="C15" s="23">
        <v>5.72</v>
      </c>
      <c r="D15" s="31">
        <f t="shared" si="0"/>
        <v>1.8451612903225805</v>
      </c>
      <c r="E15" s="27"/>
      <c r="F15" s="37"/>
      <c r="G15" s="41"/>
      <c r="H15" s="42"/>
      <c r="I15" s="42"/>
      <c r="J15" s="42"/>
      <c r="K15" s="42"/>
      <c r="L15" s="43"/>
    </row>
  </sheetData>
  <mergeCells count="2">
    <mergeCell ref="F14:F15"/>
    <mergeCell ref="G14:L15"/>
  </mergeCells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J30" sqref="J30"/>
    </sheetView>
  </sheetViews>
  <sheetFormatPr defaultRowHeight="16.5"/>
  <cols>
    <col min="1" max="1" width="11.125" bestFit="1" customWidth="1"/>
    <col min="2" max="2" width="23.5" bestFit="1" customWidth="1"/>
    <col min="3" max="3" width="20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49</v>
      </c>
      <c r="D3" s="7" t="s">
        <v>23</v>
      </c>
      <c r="E3" s="4" t="s">
        <v>27</v>
      </c>
      <c r="F3" s="6">
        <v>120</v>
      </c>
      <c r="G3" s="10" t="s">
        <v>50</v>
      </c>
      <c r="H3" s="34" t="s">
        <v>29</v>
      </c>
      <c r="I3" s="5">
        <v>3.1</v>
      </c>
      <c r="J3" s="6">
        <v>9</v>
      </c>
      <c r="K3" s="35" t="s">
        <v>29</v>
      </c>
      <c r="L3" s="11">
        <v>26</v>
      </c>
      <c r="M3" s="8">
        <v>0</v>
      </c>
      <c r="N3" s="8">
        <v>1.5</v>
      </c>
      <c r="O3" s="9">
        <f>N3/$F$3</f>
        <v>1.2500000000000001E-2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13.2</v>
      </c>
      <c r="C7" s="23">
        <v>4.38</v>
      </c>
      <c r="D7" s="31">
        <f t="shared" ref="D7:D15" si="0">C7/$I$3</f>
        <v>1.4129032258064516</v>
      </c>
      <c r="E7" s="27"/>
      <c r="F7" s="29" t="s">
        <v>21</v>
      </c>
      <c r="G7" s="12">
        <f>MAX(B7:B15)</f>
        <v>13.34</v>
      </c>
      <c r="H7" s="12">
        <f>MAX(C7:C15)</f>
        <v>4.88</v>
      </c>
      <c r="J7"/>
      <c r="K7"/>
    </row>
    <row r="8" spans="1:15">
      <c r="A8" s="30">
        <v>2</v>
      </c>
      <c r="B8" s="23">
        <v>13.17</v>
      </c>
      <c r="C8" s="23">
        <v>4.88</v>
      </c>
      <c r="D8" s="31">
        <f t="shared" si="0"/>
        <v>1.5741935483870968</v>
      </c>
      <c r="E8" s="27"/>
      <c r="F8" s="29" t="s">
        <v>22</v>
      </c>
      <c r="G8" s="12">
        <f>MIN(B7:B15)</f>
        <v>13.17</v>
      </c>
      <c r="H8" s="12">
        <f>MIN(C7:C15)</f>
        <v>4.04</v>
      </c>
      <c r="J8"/>
      <c r="K8"/>
    </row>
    <row r="9" spans="1:15">
      <c r="A9" s="30">
        <v>3</v>
      </c>
      <c r="B9" s="23">
        <v>13.19</v>
      </c>
      <c r="C9" s="23">
        <v>4.6500000000000004</v>
      </c>
      <c r="D9" s="31">
        <f t="shared" si="0"/>
        <v>1.5</v>
      </c>
      <c r="E9" s="27"/>
      <c r="J9"/>
      <c r="K9"/>
    </row>
    <row r="10" spans="1:15">
      <c r="A10" s="30">
        <v>4</v>
      </c>
      <c r="B10" s="23">
        <v>13.21</v>
      </c>
      <c r="C10" s="23">
        <v>4.34</v>
      </c>
      <c r="D10" s="31">
        <f t="shared" si="0"/>
        <v>1.4</v>
      </c>
      <c r="E10" s="27"/>
      <c r="J10"/>
      <c r="K10"/>
    </row>
    <row r="11" spans="1:15">
      <c r="A11" s="30">
        <v>5</v>
      </c>
      <c r="B11" s="23">
        <v>13.26</v>
      </c>
      <c r="C11" s="23">
        <v>4.4800000000000004</v>
      </c>
      <c r="D11" s="31">
        <f t="shared" si="0"/>
        <v>1.4451612903225808</v>
      </c>
      <c r="E11" s="27"/>
      <c r="F11" s="29" t="s">
        <v>19</v>
      </c>
      <c r="G11" s="13">
        <v>119.28</v>
      </c>
      <c r="H11" s="12">
        <f>G11/$J$3</f>
        <v>13.253333333333334</v>
      </c>
      <c r="J11" s="24"/>
      <c r="K11"/>
    </row>
    <row r="12" spans="1:15">
      <c r="A12" s="30">
        <v>6</v>
      </c>
      <c r="B12" s="23">
        <v>13.3</v>
      </c>
      <c r="C12" s="23">
        <v>4.6100000000000003</v>
      </c>
      <c r="D12" s="31">
        <f t="shared" si="0"/>
        <v>1.4870967741935484</v>
      </c>
      <c r="E12" s="27"/>
      <c r="J12"/>
      <c r="K12"/>
    </row>
    <row r="13" spans="1:15">
      <c r="A13" s="30">
        <v>7</v>
      </c>
      <c r="B13" s="23">
        <v>13.32</v>
      </c>
      <c r="C13" s="23">
        <v>4.2300000000000004</v>
      </c>
      <c r="D13" s="31">
        <f t="shared" si="0"/>
        <v>1.3645161290322583</v>
      </c>
      <c r="E13" s="27"/>
      <c r="J13"/>
      <c r="K13"/>
    </row>
    <row r="14" spans="1:15">
      <c r="A14" s="30">
        <v>8</v>
      </c>
      <c r="B14" s="23">
        <v>13.34</v>
      </c>
      <c r="C14" s="23">
        <v>4.21</v>
      </c>
      <c r="D14" s="31">
        <f t="shared" si="0"/>
        <v>1.3580645161290321</v>
      </c>
      <c r="E14" s="27"/>
      <c r="F14" s="36" t="s">
        <v>25</v>
      </c>
      <c r="G14" s="38" t="s">
        <v>51</v>
      </c>
      <c r="H14" s="39"/>
      <c r="I14" s="39"/>
      <c r="J14" s="39"/>
      <c r="K14" s="39"/>
      <c r="L14" s="40"/>
    </row>
    <row r="15" spans="1:15">
      <c r="A15" s="30">
        <v>9</v>
      </c>
      <c r="B15" s="23">
        <v>13.29</v>
      </c>
      <c r="C15" s="23">
        <v>4.04</v>
      </c>
      <c r="D15" s="31">
        <f t="shared" si="0"/>
        <v>1.3032258064516129</v>
      </c>
      <c r="E15" s="27"/>
      <c r="F15" s="37"/>
      <c r="G15" s="41"/>
      <c r="H15" s="42"/>
      <c r="I15" s="42"/>
      <c r="J15" s="42"/>
      <c r="K15" s="42"/>
      <c r="L15" s="43"/>
    </row>
  </sheetData>
  <mergeCells count="2">
    <mergeCell ref="F14:F15"/>
    <mergeCell ref="G14:L15"/>
  </mergeCells>
  <phoneticPr fontId="19" type="noConversion"/>
  <conditionalFormatting sqref="D7:D15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전재소재 6공장(LCD) 정류기용</vt:lpstr>
      <vt:lpstr>전재소재 7공장(LCD) 정류기용</vt:lpstr>
      <vt:lpstr>전재소재 3공장(PSAA) 정류기용</vt:lpstr>
      <vt:lpstr>전자소재 1공장(ITO) 정류기용</vt:lpstr>
      <vt:lpstr>전자소재 2공장(CCL) 정류기용</vt:lpstr>
      <vt:lpstr>전자소재 9공장(구LED) 정류기용</vt:lpstr>
      <vt:lpstr>전자소재 8공장(OLED) 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2025-07-22T01:04:32Z</dcterms:modified>
</cp:coreProperties>
</file>