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신 154kV 변전실 UPS" sheetId="24" r:id="rId1"/>
    <sheet name="신 154kV 변전실 분전실" sheetId="25" r:id="rId2"/>
    <sheet name="ESS UPS" sheetId="26" r:id="rId3"/>
    <sheet name="ESS 분전실" sheetId="27" r:id="rId4"/>
    <sheet name="ESS 주수소화" sheetId="28" r:id="rId5"/>
    <sheet name="구 154kV 변전실 분전실" sheetId="29" r:id="rId6"/>
    <sheet name="구 154kV 변전실 비상조명" sheetId="30" r:id="rId7"/>
    <sheet name="구 154kV 변전실 UPS" sheetId="31" r:id="rId8"/>
    <sheet name="비상발전기실" sheetId="34" r:id="rId9"/>
    <sheet name="중앙수전실(기존부) 분전실" sheetId="32" r:id="rId10"/>
    <sheet name="중앙수전실(기존부) 비상조명" sheetId="33" r:id="rId11"/>
    <sheet name="중앙수전실(증설부) 분전실" sheetId="35" r:id="rId12"/>
  </sheets>
  <calcPr calcId="162913"/>
</workbook>
</file>

<file path=xl/calcChain.xml><?xml version="1.0" encoding="utf-8"?>
<calcChain xmlns="http://schemas.openxmlformats.org/spreadsheetml/2006/main">
  <c r="G11" i="33" l="1"/>
  <c r="G11" i="31"/>
  <c r="G11" i="25" l="1"/>
  <c r="H8" i="25"/>
  <c r="G8" i="25"/>
  <c r="H7" i="25"/>
  <c r="G7" i="25"/>
  <c r="D18" i="35"/>
  <c r="D17" i="35"/>
  <c r="D16" i="35"/>
  <c r="D15" i="35"/>
  <c r="D14" i="35"/>
  <c r="D13" i="35"/>
  <c r="D12" i="35"/>
  <c r="G11" i="35"/>
  <c r="H11" i="35" s="1"/>
  <c r="D11" i="35"/>
  <c r="D10" i="35"/>
  <c r="D9" i="35"/>
  <c r="H8" i="35"/>
  <c r="G8" i="35"/>
  <c r="D8" i="35"/>
  <c r="H7" i="35"/>
  <c r="G7" i="35"/>
  <c r="D7" i="35"/>
  <c r="O3" i="35"/>
  <c r="D18" i="33"/>
  <c r="D17" i="33"/>
  <c r="D16" i="33"/>
  <c r="D15" i="33"/>
  <c r="D14" i="33"/>
  <c r="D13" i="33"/>
  <c r="D12" i="33"/>
  <c r="H11" i="33"/>
  <c r="D11" i="33"/>
  <c r="D10" i="33"/>
  <c r="D9" i="33"/>
  <c r="H8" i="33"/>
  <c r="G8" i="33"/>
  <c r="D8" i="33"/>
  <c r="H7" i="33"/>
  <c r="G7" i="33"/>
  <c r="D7" i="33"/>
  <c r="O3" i="33"/>
  <c r="H11" i="34"/>
  <c r="I11" i="34" s="1"/>
  <c r="D22" i="34"/>
  <c r="D21" i="34"/>
  <c r="D20" i="34"/>
  <c r="D19" i="34"/>
  <c r="D18" i="34"/>
  <c r="D17" i="34"/>
  <c r="D16" i="34"/>
  <c r="D15" i="34"/>
  <c r="D14" i="34"/>
  <c r="D13" i="34"/>
  <c r="D12" i="34"/>
  <c r="D11" i="34"/>
  <c r="D10" i="34"/>
  <c r="D9" i="34"/>
  <c r="I8" i="34"/>
  <c r="H8" i="34"/>
  <c r="D8" i="34"/>
  <c r="I7" i="34"/>
  <c r="H7" i="34"/>
  <c r="D7" i="34"/>
  <c r="P3" i="34"/>
  <c r="D22" i="31"/>
  <c r="D21" i="31"/>
  <c r="D20" i="31"/>
  <c r="D19" i="31"/>
  <c r="D18" i="31"/>
  <c r="D17" i="31"/>
  <c r="D16" i="31"/>
  <c r="D15" i="31"/>
  <c r="D14" i="31"/>
  <c r="D13" i="31"/>
  <c r="D12" i="31"/>
  <c r="H11" i="31"/>
  <c r="D11" i="31"/>
  <c r="D10" i="31"/>
  <c r="D9" i="31"/>
  <c r="H8" i="31"/>
  <c r="G8" i="31"/>
  <c r="D8" i="31"/>
  <c r="H7" i="31"/>
  <c r="G7" i="31"/>
  <c r="D7" i="31"/>
  <c r="O3" i="31"/>
  <c r="D22" i="29" l="1"/>
  <c r="D21" i="29"/>
  <c r="D20" i="29"/>
  <c r="D19" i="29"/>
  <c r="D18" i="29"/>
  <c r="D17" i="29"/>
  <c r="D16" i="29"/>
  <c r="D15" i="29"/>
  <c r="D14" i="29"/>
  <c r="D13" i="29"/>
  <c r="D12" i="29"/>
  <c r="H11" i="29"/>
  <c r="D11" i="29"/>
  <c r="D10" i="29"/>
  <c r="D9" i="29"/>
  <c r="H8" i="29"/>
  <c r="G8" i="29"/>
  <c r="D8" i="29"/>
  <c r="H7" i="29"/>
  <c r="G7" i="29"/>
  <c r="D7" i="29"/>
  <c r="O3" i="29"/>
  <c r="G11" i="28"/>
  <c r="H11" i="28" s="1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G8" i="28"/>
  <c r="D8" i="28"/>
  <c r="H7" i="28"/>
  <c r="G7" i="28"/>
  <c r="D7" i="28"/>
  <c r="O3" i="28"/>
  <c r="G11" i="27"/>
  <c r="G11" i="26"/>
  <c r="H8" i="26"/>
  <c r="G8" i="26"/>
  <c r="H7" i="26"/>
  <c r="G7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D8" i="26"/>
  <c r="D7" i="26"/>
  <c r="O3" i="26"/>
  <c r="D17" i="25"/>
  <c r="D18" i="25"/>
  <c r="D19" i="25"/>
  <c r="D20" i="25"/>
  <c r="D21" i="25"/>
  <c r="D22" i="25"/>
  <c r="D23" i="25"/>
  <c r="D24" i="25"/>
  <c r="D25" i="25"/>
  <c r="D26" i="25"/>
  <c r="D27" i="25"/>
  <c r="D28" i="25"/>
  <c r="D29" i="25"/>
  <c r="D30" i="25"/>
  <c r="D31" i="25"/>
  <c r="D32" i="25"/>
  <c r="D33" i="25"/>
  <c r="D34" i="25"/>
  <c r="D35" i="25"/>
  <c r="D36" i="25"/>
  <c r="D37" i="25"/>
  <c r="D38" i="25"/>
  <c r="D39" i="25"/>
  <c r="D40" i="25"/>
  <c r="D41" i="25"/>
  <c r="D42" i="25"/>
  <c r="D43" i="25"/>
  <c r="D44" i="25"/>
  <c r="D45" i="25"/>
  <c r="D46" i="25"/>
  <c r="D47" i="25"/>
  <c r="D48" i="25"/>
  <c r="D49" i="25"/>
  <c r="D50" i="25"/>
  <c r="D51" i="25"/>
  <c r="D52" i="25"/>
  <c r="D53" i="25"/>
  <c r="D54" i="25"/>
  <c r="D55" i="25"/>
  <c r="D56" i="25"/>
  <c r="D57" i="25"/>
  <c r="D58" i="25"/>
  <c r="D59" i="25"/>
  <c r="D60" i="25"/>
  <c r="D61" i="25"/>
  <c r="H8" i="24"/>
  <c r="H7" i="24"/>
  <c r="G8" i="24"/>
  <c r="G7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35" i="24"/>
  <c r="D36" i="24"/>
  <c r="G11" i="32" l="1"/>
  <c r="H11" i="32" s="1"/>
  <c r="D18" i="32"/>
  <c r="D17" i="32"/>
  <c r="D16" i="32"/>
  <c r="D15" i="32"/>
  <c r="D14" i="32"/>
  <c r="D13" i="32"/>
  <c r="D12" i="32"/>
  <c r="D11" i="32"/>
  <c r="D10" i="32"/>
  <c r="D9" i="32"/>
  <c r="H8" i="32"/>
  <c r="G8" i="32"/>
  <c r="D8" i="32"/>
  <c r="H7" i="32"/>
  <c r="G7" i="32"/>
  <c r="D7" i="32"/>
  <c r="O3" i="32"/>
  <c r="D22" i="30"/>
  <c r="D21" i="30"/>
  <c r="D20" i="30"/>
  <c r="D19" i="30"/>
  <c r="D18" i="30"/>
  <c r="D17" i="30"/>
  <c r="D16" i="30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O3" i="30"/>
  <c r="H8" i="27" l="1"/>
  <c r="G8" i="27"/>
  <c r="H7" i="27"/>
  <c r="G7" i="27"/>
  <c r="D17" i="27"/>
  <c r="D18" i="27"/>
  <c r="D19" i="27"/>
  <c r="D20" i="27"/>
  <c r="D21" i="27"/>
  <c r="D22" i="27"/>
  <c r="D16" i="27"/>
  <c r="D15" i="27"/>
  <c r="D14" i="27"/>
  <c r="D13" i="27"/>
  <c r="D12" i="27"/>
  <c r="H11" i="27"/>
  <c r="D11" i="27"/>
  <c r="D10" i="27"/>
  <c r="D9" i="27"/>
  <c r="D8" i="27"/>
  <c r="D7" i="27"/>
  <c r="O3" i="27"/>
  <c r="D16" i="25"/>
  <c r="D15" i="25"/>
  <c r="D14" i="25"/>
  <c r="D13" i="25"/>
  <c r="D12" i="25"/>
  <c r="H11" i="25"/>
  <c r="D11" i="25"/>
  <c r="D10" i="25"/>
  <c r="D9" i="25"/>
  <c r="D8" i="25"/>
  <c r="D7" i="25"/>
  <c r="O3" i="25"/>
  <c r="D16" i="24" l="1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<sst xmlns="http://schemas.openxmlformats.org/spreadsheetml/2006/main" count="400" uniqueCount="84">
  <si>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</si>
  <si>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</si>
  <si>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</si>
  <si>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</si>
  <si>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</si>
  <si>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</si>
  <si>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</si>
  <si>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</si>
  <si>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</si>
  <si>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</si>
  <si>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</si>
  <si>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</si>
  <si>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</si>
  <si>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</si>
  <si>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</si>
  <si>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</si>
  <si>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</si>
  <si>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</si>
  <si>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</si>
  <si>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</si>
  <si>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</si>
  <si>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</si>
  <si>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</si>
  <si>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</si>
  <si>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LG화학 청주공장</t>
    <phoneticPr fontId="19" type="noConversion"/>
  </si>
  <si>
    <t>ESP120(+)</t>
    <phoneticPr fontId="19" type="noConversion"/>
  </si>
  <si>
    <t>ESP100</t>
    <phoneticPr fontId="19" type="noConversion"/>
  </si>
  <si>
    <t>점검 결과</t>
    <phoneticPr fontId="19" type="noConversion"/>
  </si>
  <si>
    <t>신 154kV 변전실 UPS</t>
  </si>
  <si>
    <t>ESP65</t>
    <phoneticPr fontId="19" type="noConversion"/>
  </si>
  <si>
    <t>2021.04.21</t>
    <phoneticPr fontId="19" type="noConversion"/>
  </si>
  <si>
    <t>신 154k 변전실 분전실</t>
    <phoneticPr fontId="19" type="noConversion"/>
  </si>
  <si>
    <t>MSB300</t>
    <phoneticPr fontId="19" type="noConversion"/>
  </si>
  <si>
    <t>2021.04.13</t>
    <phoneticPr fontId="19" type="noConversion"/>
  </si>
  <si>
    <t>높이로 인한 점검 불가</t>
    <phoneticPr fontId="19" type="noConversion"/>
  </si>
  <si>
    <t>ESS UPS</t>
    <phoneticPr fontId="19" type="noConversion"/>
  </si>
  <si>
    <t>2021.08.19</t>
    <phoneticPr fontId="19" type="noConversion"/>
  </si>
  <si>
    <t>23~28</t>
    <phoneticPr fontId="19" type="noConversion"/>
  </si>
  <si>
    <t>점검 결과</t>
    <phoneticPr fontId="19" type="noConversion"/>
  </si>
  <si>
    <t>ESS 분전실</t>
    <phoneticPr fontId="19" type="noConversion"/>
  </si>
  <si>
    <t>2021.08.19</t>
    <phoneticPr fontId="19" type="noConversion"/>
  </si>
  <si>
    <t>이상없음</t>
    <phoneticPr fontId="19" type="noConversion"/>
  </si>
  <si>
    <t>이상없음, 충전전압 상향 필요</t>
    <phoneticPr fontId="19" type="noConversion"/>
  </si>
  <si>
    <t>ESS 주수소화</t>
    <phoneticPr fontId="19" type="noConversion"/>
  </si>
  <si>
    <t>HICA80</t>
    <phoneticPr fontId="19" type="noConversion"/>
  </si>
  <si>
    <t>2020.03.13</t>
    <phoneticPr fontId="19" type="noConversion"/>
  </si>
  <si>
    <t>구 154kV 변전실 분전실</t>
    <phoneticPr fontId="19" type="noConversion"/>
  </si>
  <si>
    <t>2022.09.08</t>
    <phoneticPr fontId="19" type="noConversion"/>
  </si>
  <si>
    <t>2022.10.18</t>
    <phoneticPr fontId="19" type="noConversion"/>
  </si>
  <si>
    <t>이상없음</t>
    <phoneticPr fontId="19" type="noConversion"/>
  </si>
  <si>
    <t>구 154kV 변전실 비상조명</t>
  </si>
  <si>
    <t>2021.07.05</t>
    <phoneticPr fontId="19" type="noConversion"/>
  </si>
  <si>
    <t>ESP40</t>
    <phoneticPr fontId="19" type="noConversion"/>
  </si>
  <si>
    <t>구 154kV 변전실 UPS</t>
    <phoneticPr fontId="19" type="noConversion"/>
  </si>
  <si>
    <t>2020.03.02</t>
    <phoneticPr fontId="19" type="noConversion"/>
  </si>
  <si>
    <t>내부저항 최대 198% 상승되어 사용기간 고려 교체 권고</t>
    <phoneticPr fontId="19" type="noConversion"/>
  </si>
  <si>
    <t>비상발전기실</t>
    <phoneticPr fontId="19" type="noConversion"/>
  </si>
  <si>
    <t>ESP200</t>
    <phoneticPr fontId="19" type="noConversion"/>
  </si>
  <si>
    <t>2021.07.17</t>
    <phoneticPr fontId="19" type="noConversion"/>
  </si>
  <si>
    <t>1호기</t>
  </si>
  <si>
    <t>1호기</t>
    <phoneticPr fontId="19" type="noConversion"/>
  </si>
  <si>
    <t>1호기</t>
    <phoneticPr fontId="19" type="noConversion"/>
  </si>
  <si>
    <t>2호기</t>
    <phoneticPr fontId="19" type="noConversion"/>
  </si>
  <si>
    <t>3호기</t>
    <phoneticPr fontId="19" type="noConversion"/>
  </si>
  <si>
    <t>4호기</t>
    <phoneticPr fontId="19" type="noConversion"/>
  </si>
  <si>
    <t>비상발전기 호수</t>
    <phoneticPr fontId="19" type="noConversion"/>
  </si>
  <si>
    <t>이상없음, 내부 온도 관리 권고</t>
    <phoneticPr fontId="19" type="noConversion"/>
  </si>
  <si>
    <t>ESP150</t>
    <phoneticPr fontId="19" type="noConversion"/>
  </si>
  <si>
    <t>2020.02.19</t>
    <phoneticPr fontId="19" type="noConversion"/>
  </si>
  <si>
    <t>#9번셀 수명종료, 사용기간 고려 전셀 교체 권고</t>
    <phoneticPr fontId="19" type="noConversion"/>
  </si>
  <si>
    <t>2022.11.09</t>
    <phoneticPr fontId="19" type="noConversion"/>
  </si>
  <si>
    <t>중앙수전실(기존부) 비상조명</t>
  </si>
  <si>
    <t>이상없으나, 충전전압 하향 조정 필요</t>
    <phoneticPr fontId="19" type="noConversion"/>
  </si>
  <si>
    <t>중앙수전실(증설부) 분전실</t>
  </si>
  <si>
    <t>ESP120</t>
    <phoneticPr fontId="19" type="noConversion"/>
  </si>
  <si>
    <t>2020.02.27</t>
    <phoneticPr fontId="19" type="noConversion"/>
  </si>
  <si>
    <t>25~27</t>
    <phoneticPr fontId="19" type="noConversion"/>
  </si>
  <si>
    <t>#8 UPS 열기로 인하여 타 배터리 대비 온도 높음(28℃), 배터리 이상없으나 내부저항 150% 이상 상승으로 내년 교체 검토 필요</t>
    <phoneticPr fontId="19" type="noConversion"/>
  </si>
  <si>
    <t>0~5.7</t>
    <phoneticPr fontId="19" type="noConversion"/>
  </si>
  <si>
    <t>기대수명종료로 인한 교체 권고, 인디게이터 녹색</t>
    <phoneticPr fontId="19" type="noConversion"/>
  </si>
  <si>
    <t>이상없음, 충전전압 상향 조정 필요</t>
    <phoneticPr fontId="19" type="noConversion"/>
  </si>
  <si>
    <t>#1, #3, #8, #9번 셀 수명종료, 사용기간 고려 교체 권고</t>
    <phoneticPr fontId="19" type="noConversion"/>
  </si>
  <si>
    <t>0~1.9</t>
    <phoneticPr fontId="19" type="noConversion"/>
  </si>
  <si>
    <t>중앙수전실(기존부) 분전실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</si>
</sst>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0" fontId="18" fillId="33" borderId="23" xfId="42" applyFill="1" applyBorder="1" applyAlignment="1">
      <alignment horizontal="center" vertical="center"/>
    </xf>
    <xf numFmtId="0" fontId="18" fillId="0" borderId="23" xfId="42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7" fontId="18" fillId="33" borderId="23" xfId="42" applyNumberFormat="1" applyFill="1" applyBorder="1" applyAlignment="1">
      <alignment horizontal="center" vertical="center"/>
    </xf>
    <xf numFmtId="177" fontId="18" fillId="33" borderId="24" xfId="42" applyNumberFormat="1" applyFill="1" applyBorder="1" applyAlignment="1">
      <alignment horizontal="center" vertical="center"/>
    </xf>
    <xf numFmtId="177" fontId="18" fillId="0" borderId="23" xfId="42" applyNumberFormat="1" applyBorder="1" applyAlignment="1">
      <alignment horizontal="center" vertical="center"/>
    </xf>
    <xf numFmtId="177" fontId="18" fillId="0" borderId="24" xfId="42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H23" sqref="H23"/>
    </sheetView>
  </sheetViews>
  <sheetFormatPr defaultRowHeight="17.399999999999999"/>
  <cols>
    <col min="1" max="1" width="11.09765625" bestFit="1" customWidth="1"/>
    <col min="2" max="2" width="23.5" bestFit="1" customWidth="1"/>
    <col min="3" max="3" width="20.19921875" bestFit="1" customWidth="1"/>
    <col min="5" max="5" width="11.09765625" style="26" bestFit="1" customWidth="1"/>
    <col min="6" max="6" width="8.796875" style="26"/>
    <col min="7" max="7" width="20.8984375" style="25" bestFit="1" customWidth="1"/>
    <col min="8" max="8" width="13.69921875" style="25" bestFit="1" customWidth="1"/>
    <col min="9" max="9" width="11.09765625" style="25" customWidth="1"/>
    <col min="10" max="11" width="17" style="2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28</v>
      </c>
      <c r="D3" s="7" t="s">
        <v>23</v>
      </c>
      <c r="E3" s="4" t="s">
        <v>29</v>
      </c>
      <c r="F3" s="6">
        <v>65</v>
      </c>
      <c r="G3" s="10" t="s">
        <v>30</v>
      </c>
      <c r="H3" s="10"/>
      <c r="I3" s="5">
        <v>6.8</v>
      </c>
      <c r="J3" s="6">
        <v>30</v>
      </c>
      <c r="K3" s="11">
        <v>27</v>
      </c>
      <c r="L3" s="11">
        <v>27</v>
      </c>
      <c r="M3" s="8">
        <v>0</v>
      </c>
      <c r="N3" s="8" t="s">
        <v>78</v>
      </c>
      <c r="O3" s="9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13.28</v>
      </c>
      <c r="C7" s="32">
        <v>7.55</v>
      </c>
      <c r="D7" s="31">
        <f t="shared" ref="D7:D36" si="0">C7/$I$3</f>
        <v>1.1102941176470589</v>
      </c>
      <c r="E7" s="27"/>
      <c r="F7" s="29" t="s">
        <v>21</v>
      </c>
      <c r="G7" s="12">
        <f>MAX(B7:B36)</f>
        <v>13.46</v>
      </c>
      <c r="H7" s="12">
        <f>MAX(C7:C36)</f>
        <v>9.3000000000000007</v>
      </c>
      <c r="J7"/>
      <c r="K7"/>
    </row>
    <row r="8" spans="1:15">
      <c r="A8" s="30">
        <v>2</v>
      </c>
      <c r="B8" s="23" t="s">
        <v>34</v>
      </c>
      <c r="C8" s="23" t="s">
        <v>34</v>
      </c>
      <c r="D8" s="31" t="e">
        <f t="shared" si="0"/>
        <v>#VALUE!</v>
      </c>
      <c r="E8" s="27"/>
      <c r="F8" s="29" t="s">
        <v>22</v>
      </c>
      <c r="G8" s="12">
        <f>MIN(B7:B36)</f>
        <v>13.24</v>
      </c>
      <c r="H8" s="12">
        <f>MIN(C7:C36)</f>
        <v>7.35</v>
      </c>
      <c r="J8"/>
      <c r="K8"/>
    </row>
    <row r="9" spans="1:15">
      <c r="A9" s="30">
        <v>3</v>
      </c>
      <c r="B9" s="23" t="s">
        <v>34</v>
      </c>
      <c r="C9" s="23" t="s">
        <v>34</v>
      </c>
      <c r="D9" s="31" t="e">
        <f t="shared" si="0"/>
        <v>#VALUE!</v>
      </c>
      <c r="E9" s="27"/>
      <c r="J9"/>
      <c r="K9"/>
    </row>
    <row r="10" spans="1:15">
      <c r="A10" s="30">
        <v>4</v>
      </c>
      <c r="B10" s="23" t="s">
        <v>34</v>
      </c>
      <c r="C10" s="23" t="s">
        <v>34</v>
      </c>
      <c r="D10" s="31" t="e">
        <f t="shared" si="0"/>
        <v>#VALUE!</v>
      </c>
      <c r="E10" s="27"/>
      <c r="J10"/>
      <c r="K10"/>
    </row>
    <row r="11" spans="1:15">
      <c r="A11" s="30">
        <v>5</v>
      </c>
      <c r="B11" s="23">
        <v>13.3</v>
      </c>
      <c r="C11" s="23">
        <v>7.35</v>
      </c>
      <c r="D11" s="31">
        <f t="shared" si="0"/>
        <v>1.0808823529411764</v>
      </c>
      <c r="E11" s="27"/>
      <c r="F11" s="29" t="s">
        <v>19</v>
      </c>
      <c r="G11" s="13">
        <v>400.4</v>
      </c>
      <c r="H11" s="12">
        <f>G11/$J$3</f>
        <v>13.346666666666666</v>
      </c>
      <c r="J11" s="24"/>
      <c r="K11"/>
    </row>
    <row r="12" spans="1:15">
      <c r="A12" s="30">
        <v>6</v>
      </c>
      <c r="B12" s="23">
        <v>13.38</v>
      </c>
      <c r="C12" s="23">
        <v>7.78</v>
      </c>
      <c r="D12" s="31">
        <f t="shared" si="0"/>
        <v>1.1441176470588237</v>
      </c>
      <c r="E12" s="27"/>
      <c r="J12"/>
      <c r="K12"/>
    </row>
    <row r="13" spans="1:15">
      <c r="A13" s="30">
        <v>7</v>
      </c>
      <c r="B13" s="23">
        <v>13.33</v>
      </c>
      <c r="C13" s="23">
        <v>7.82</v>
      </c>
      <c r="D13" s="31">
        <f t="shared" si="0"/>
        <v>1.1500000000000001</v>
      </c>
      <c r="E13" s="27"/>
      <c r="J13"/>
      <c r="K13"/>
    </row>
    <row r="14" spans="1:15">
      <c r="A14" s="30">
        <v>8</v>
      </c>
      <c r="B14" s="23">
        <v>13.33</v>
      </c>
      <c r="C14" s="23">
        <v>7.43</v>
      </c>
      <c r="D14" s="31">
        <f t="shared" si="0"/>
        <v>1.0926470588235293</v>
      </c>
      <c r="E14" s="27"/>
      <c r="F14" s="40" t="s">
        <v>38</v>
      </c>
      <c r="G14" s="42" t="s">
        <v>41</v>
      </c>
      <c r="H14" s="43"/>
      <c r="I14" s="43"/>
      <c r="J14" s="43"/>
      <c r="K14" s="43"/>
      <c r="L14" s="44"/>
    </row>
    <row r="15" spans="1:15">
      <c r="A15" s="30">
        <v>9</v>
      </c>
      <c r="B15" s="23">
        <v>13.28</v>
      </c>
      <c r="C15" s="23">
        <v>8.4600000000000009</v>
      </c>
      <c r="D15" s="31">
        <f t="shared" si="0"/>
        <v>1.2441176470588238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23">
        <v>13.31</v>
      </c>
      <c r="C16" s="23">
        <v>7.74</v>
      </c>
      <c r="D16" s="31">
        <f t="shared" si="0"/>
        <v>1.138235294117647</v>
      </c>
      <c r="J16"/>
      <c r="K16"/>
    </row>
    <row r="17" spans="1:4">
      <c r="A17" s="30">
        <v>11</v>
      </c>
      <c r="B17" s="23">
        <v>13.25</v>
      </c>
      <c r="C17" s="23">
        <v>9.3000000000000007</v>
      </c>
      <c r="D17" s="31">
        <f t="shared" si="0"/>
        <v>1.3676470588235297</v>
      </c>
    </row>
    <row r="18" spans="1:4">
      <c r="A18" s="30">
        <v>12</v>
      </c>
      <c r="B18" s="23">
        <v>13.24</v>
      </c>
      <c r="C18" s="23">
        <v>7.66</v>
      </c>
      <c r="D18" s="31">
        <f t="shared" si="0"/>
        <v>1.1264705882352941</v>
      </c>
    </row>
    <row r="19" spans="1:4">
      <c r="A19" s="30">
        <v>13</v>
      </c>
      <c r="B19" s="23">
        <v>13.27</v>
      </c>
      <c r="C19" s="23">
        <v>7.77</v>
      </c>
      <c r="D19" s="31">
        <f t="shared" si="0"/>
        <v>1.1426470588235293</v>
      </c>
    </row>
    <row r="20" spans="1:4">
      <c r="A20" s="30">
        <v>14</v>
      </c>
      <c r="B20" s="23">
        <v>13.27</v>
      </c>
      <c r="C20" s="23">
        <v>7.8</v>
      </c>
      <c r="D20" s="31">
        <f t="shared" si="0"/>
        <v>1.1470588235294117</v>
      </c>
    </row>
    <row r="21" spans="1:4">
      <c r="A21" s="30">
        <v>15</v>
      </c>
      <c r="B21" s="23">
        <v>13.31</v>
      </c>
      <c r="C21" s="23">
        <v>8.11</v>
      </c>
      <c r="D21" s="31">
        <f t="shared" si="0"/>
        <v>1.1926470588235294</v>
      </c>
    </row>
    <row r="22" spans="1:4">
      <c r="A22" s="30">
        <v>16</v>
      </c>
      <c r="B22" s="23">
        <v>13.31</v>
      </c>
      <c r="C22" s="23">
        <v>7.74</v>
      </c>
      <c r="D22" s="31">
        <f t="shared" si="0"/>
        <v>1.138235294117647</v>
      </c>
    </row>
    <row r="23" spans="1:4">
      <c r="A23" s="30">
        <v>17</v>
      </c>
      <c r="B23" s="23">
        <v>13.33</v>
      </c>
      <c r="C23" s="23">
        <v>7.81</v>
      </c>
      <c r="D23" s="31">
        <f t="shared" si="0"/>
        <v>1.1485294117647058</v>
      </c>
    </row>
    <row r="24" spans="1:4">
      <c r="A24" s="30">
        <v>18</v>
      </c>
      <c r="B24" s="23">
        <v>13.32</v>
      </c>
      <c r="C24" s="23">
        <v>8.24</v>
      </c>
      <c r="D24" s="31">
        <f t="shared" si="0"/>
        <v>1.2117647058823531</v>
      </c>
    </row>
    <row r="25" spans="1:4">
      <c r="A25" s="30">
        <v>19</v>
      </c>
      <c r="B25" s="23">
        <v>13.37</v>
      </c>
      <c r="C25" s="23">
        <v>7.71</v>
      </c>
      <c r="D25" s="31">
        <f t="shared" si="0"/>
        <v>1.1338235294117647</v>
      </c>
    </row>
    <row r="26" spans="1:4">
      <c r="A26" s="30">
        <v>20</v>
      </c>
      <c r="B26" s="23">
        <v>13.36</v>
      </c>
      <c r="C26" s="23">
        <v>7.6</v>
      </c>
      <c r="D26" s="31">
        <f t="shared" si="0"/>
        <v>1.1176470588235294</v>
      </c>
    </row>
    <row r="27" spans="1:4">
      <c r="A27" s="30">
        <v>21</v>
      </c>
      <c r="B27" s="23">
        <v>13.36</v>
      </c>
      <c r="C27" s="23">
        <v>7.75</v>
      </c>
      <c r="D27" s="31">
        <f t="shared" si="0"/>
        <v>1.1397058823529411</v>
      </c>
    </row>
    <row r="28" spans="1:4">
      <c r="A28" s="30">
        <v>22</v>
      </c>
      <c r="B28" s="23">
        <v>13.39</v>
      </c>
      <c r="C28" s="23">
        <v>8</v>
      </c>
      <c r="D28" s="31">
        <f t="shared" si="0"/>
        <v>1.1764705882352942</v>
      </c>
    </row>
    <row r="29" spans="1:4">
      <c r="A29" s="30">
        <v>23</v>
      </c>
      <c r="B29" s="23">
        <v>13.46</v>
      </c>
      <c r="C29" s="23">
        <v>7.54</v>
      </c>
      <c r="D29" s="31">
        <f t="shared" si="0"/>
        <v>1.1088235294117648</v>
      </c>
    </row>
    <row r="30" spans="1:4">
      <c r="A30" s="30">
        <v>24</v>
      </c>
      <c r="B30" s="23">
        <v>13.44</v>
      </c>
      <c r="C30" s="23">
        <v>8.36</v>
      </c>
      <c r="D30" s="31">
        <f t="shared" si="0"/>
        <v>1.2294117647058822</v>
      </c>
    </row>
    <row r="31" spans="1:4">
      <c r="A31" s="30">
        <v>25</v>
      </c>
      <c r="B31" s="23">
        <v>13.43</v>
      </c>
      <c r="C31" s="23">
        <v>7.63</v>
      </c>
      <c r="D31" s="31">
        <f t="shared" si="0"/>
        <v>1.1220588235294118</v>
      </c>
    </row>
    <row r="32" spans="1:4">
      <c r="A32" s="30">
        <v>26</v>
      </c>
      <c r="B32" s="23">
        <v>13.44</v>
      </c>
      <c r="C32" s="23">
        <v>7.85</v>
      </c>
      <c r="D32" s="31">
        <f t="shared" si="0"/>
        <v>1.1544117647058822</v>
      </c>
    </row>
    <row r="33" spans="1:4">
      <c r="A33" s="30">
        <v>27</v>
      </c>
      <c r="B33" s="23">
        <v>13.44</v>
      </c>
      <c r="C33" s="23">
        <v>8.5299999999999994</v>
      </c>
      <c r="D33" s="31">
        <f t="shared" si="0"/>
        <v>1.2544117647058823</v>
      </c>
    </row>
    <row r="34" spans="1:4">
      <c r="A34" s="30">
        <v>28</v>
      </c>
      <c r="B34" s="23">
        <v>13.43</v>
      </c>
      <c r="C34" s="23">
        <v>7.78</v>
      </c>
      <c r="D34" s="31">
        <f t="shared" si="0"/>
        <v>1.1441176470588237</v>
      </c>
    </row>
    <row r="35" spans="1:4">
      <c r="A35" s="30">
        <v>29</v>
      </c>
      <c r="B35" s="23">
        <v>13.44</v>
      </c>
      <c r="C35" s="23">
        <v>8.02</v>
      </c>
      <c r="D35" s="31">
        <f t="shared" si="0"/>
        <v>1.1794117647058824</v>
      </c>
    </row>
    <row r="36" spans="1:4">
      <c r="A36" s="30">
        <v>30</v>
      </c>
      <c r="B36" s="23">
        <v>13.45</v>
      </c>
      <c r="C36" s="23">
        <v>7.61</v>
      </c>
      <c r="D36" s="31">
        <f t="shared" si="0"/>
        <v>1.1191176470588236</v>
      </c>
    </row>
  </sheetData>
  <mergeCells count="2">
    <mergeCell ref="F14:F15"/>
    <mergeCell ref="G14:L15"/>
  </mergeCells>
  <phoneticPr fontId="19" type="noConversion"/>
  <conditionalFormatting sqref="D7:D36">
    <cfRule type="cellIs" dxfId="23" priority="1" operator="greaterThanOrEqual">
      <formula>2</formula>
    </cfRule>
    <cfRule type="cellIs" dxfId="2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topLeftCell="C1" workbookViewId="0">
      <selection activeCell="F22" sqref="F2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31</v>
      </c>
      <c r="D3" s="7" t="s">
        <v>23</v>
      </c>
      <c r="E3" s="4" t="s">
        <v>32</v>
      </c>
      <c r="F3" s="6">
        <v>300</v>
      </c>
      <c r="G3" s="10" t="s">
        <v>33</v>
      </c>
      <c r="H3" s="10"/>
      <c r="I3" s="5">
        <v>0.49</v>
      </c>
      <c r="J3" s="6">
        <v>55</v>
      </c>
      <c r="K3" s="11">
        <v>25</v>
      </c>
      <c r="L3" s="11">
        <v>26</v>
      </c>
      <c r="M3" s="8">
        <v>8.1999999999999993</v>
      </c>
      <c r="N3" s="8">
        <v>10</v>
      </c>
      <c r="O3" s="9">
        <f>N3/$F$3</f>
        <v>3.3333333333333333E-2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2.21</v>
      </c>
      <c r="C7" s="23">
        <v>0.49</v>
      </c>
      <c r="D7" s="31">
        <f t="shared" ref="D7:D16" si="0">C7/$I$3</f>
        <v>1</v>
      </c>
      <c r="E7" s="27"/>
      <c r="F7" s="29" t="s">
        <v>21</v>
      </c>
      <c r="G7" s="12">
        <f>MAX(B7:B61)</f>
        <v>2.2200000000000002</v>
      </c>
      <c r="H7" s="12">
        <f>MAX(C7:C61)</f>
        <v>0.52</v>
      </c>
      <c r="J7"/>
      <c r="K7"/>
    </row>
    <row r="8" spans="1:15">
      <c r="A8" s="30">
        <v>2</v>
      </c>
      <c r="B8" s="23">
        <v>2.21</v>
      </c>
      <c r="C8" s="23">
        <v>0.43</v>
      </c>
      <c r="D8" s="31">
        <f t="shared" si="0"/>
        <v>0.87755102040816324</v>
      </c>
      <c r="E8" s="27"/>
      <c r="F8" s="29" t="s">
        <v>22</v>
      </c>
      <c r="G8" s="12">
        <f>MIN(B7:B61)</f>
        <v>2.19</v>
      </c>
      <c r="H8" s="12">
        <f>MIN(C7:C61)</f>
        <v>0.43</v>
      </c>
      <c r="J8"/>
      <c r="K8"/>
    </row>
    <row r="9" spans="1:15">
      <c r="A9" s="30">
        <v>3</v>
      </c>
      <c r="B9" s="23">
        <v>2.21</v>
      </c>
      <c r="C9" s="23">
        <v>0.47</v>
      </c>
      <c r="D9" s="31">
        <f t="shared" si="0"/>
        <v>0.95918367346938771</v>
      </c>
      <c r="E9" s="27"/>
      <c r="J9"/>
      <c r="K9"/>
    </row>
    <row r="10" spans="1:15">
      <c r="A10" s="30">
        <v>4</v>
      </c>
      <c r="B10" s="23">
        <v>2.21</v>
      </c>
      <c r="C10" s="23">
        <v>0.5</v>
      </c>
      <c r="D10" s="31">
        <f t="shared" si="0"/>
        <v>1.0204081632653061</v>
      </c>
      <c r="E10" s="27"/>
      <c r="J10"/>
      <c r="K10"/>
    </row>
    <row r="11" spans="1:15">
      <c r="A11" s="30">
        <v>5</v>
      </c>
      <c r="B11" s="23">
        <v>2.21</v>
      </c>
      <c r="C11" s="23">
        <v>0.5</v>
      </c>
      <c r="D11" s="31">
        <f t="shared" si="0"/>
        <v>1.0204081632653061</v>
      </c>
      <c r="E11" s="27"/>
      <c r="F11" s="29" t="s">
        <v>19</v>
      </c>
      <c r="G11" s="13">
        <f>SUM(B7:B61)</f>
        <v>121.36999999999999</v>
      </c>
      <c r="H11" s="12">
        <f>G11/$J$3</f>
        <v>2.2067272727272726</v>
      </c>
      <c r="J11" s="24"/>
      <c r="K11"/>
    </row>
    <row r="12" spans="1:15">
      <c r="A12" s="30">
        <v>6</v>
      </c>
      <c r="B12" s="23">
        <v>2.21</v>
      </c>
      <c r="C12" s="23">
        <v>0.48</v>
      </c>
      <c r="D12" s="31">
        <f t="shared" si="0"/>
        <v>0.97959183673469385</v>
      </c>
      <c r="E12" s="27"/>
      <c r="J12"/>
      <c r="K12"/>
    </row>
    <row r="13" spans="1:15">
      <c r="A13" s="30">
        <v>7</v>
      </c>
      <c r="B13" s="23">
        <v>2.21</v>
      </c>
      <c r="C13" s="23">
        <v>0.46</v>
      </c>
      <c r="D13" s="31">
        <f t="shared" si="0"/>
        <v>0.93877551020408168</v>
      </c>
      <c r="E13" s="27"/>
      <c r="J13"/>
      <c r="K13"/>
    </row>
    <row r="14" spans="1:15">
      <c r="A14" s="30">
        <v>8</v>
      </c>
      <c r="B14" s="23">
        <v>2.21</v>
      </c>
      <c r="C14" s="23">
        <v>0.52</v>
      </c>
      <c r="D14" s="31">
        <f t="shared" si="0"/>
        <v>1.0612244897959184</v>
      </c>
      <c r="E14" s="27"/>
      <c r="F14" s="40" t="s">
        <v>38</v>
      </c>
      <c r="G14" s="42" t="s">
        <v>41</v>
      </c>
      <c r="H14" s="43"/>
      <c r="I14" s="43"/>
      <c r="J14" s="43"/>
      <c r="K14" s="43"/>
      <c r="L14" s="44"/>
    </row>
    <row r="15" spans="1:15">
      <c r="A15" s="30">
        <v>9</v>
      </c>
      <c r="B15" s="23">
        <v>2.21</v>
      </c>
      <c r="C15" s="23">
        <v>0.49</v>
      </c>
      <c r="D15" s="31">
        <f t="shared" si="0"/>
        <v>1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23">
        <v>2.21</v>
      </c>
      <c r="C16" s="23">
        <v>0.45</v>
      </c>
      <c r="D16" s="31">
        <f t="shared" si="0"/>
        <v>0.91836734693877553</v>
      </c>
      <c r="J16"/>
      <c r="K16"/>
    </row>
    <row r="17" spans="1:4">
      <c r="A17" s="30">
        <v>11</v>
      </c>
      <c r="B17" s="23">
        <v>2.21</v>
      </c>
      <c r="C17" s="23">
        <v>0.49</v>
      </c>
      <c r="D17" s="31">
        <f t="shared" ref="D17:D61" si="1">C17/$I$3</f>
        <v>1</v>
      </c>
    </row>
    <row r="18" spans="1:4">
      <c r="A18" s="30">
        <v>12</v>
      </c>
      <c r="B18" s="23">
        <v>2.21</v>
      </c>
      <c r="C18" s="23">
        <v>0.49</v>
      </c>
      <c r="D18" s="31">
        <f t="shared" si="1"/>
        <v>1</v>
      </c>
    </row>
    <row r="19" spans="1:4">
      <c r="A19" s="30">
        <v>13</v>
      </c>
      <c r="B19" s="23">
        <v>2.21</v>
      </c>
      <c r="C19" s="23">
        <v>0.48</v>
      </c>
      <c r="D19" s="31">
        <f t="shared" si="1"/>
        <v>0.97959183673469385</v>
      </c>
    </row>
    <row r="20" spans="1:4">
      <c r="A20" s="30">
        <v>14</v>
      </c>
      <c r="B20" s="23">
        <v>2.21</v>
      </c>
      <c r="C20" s="23">
        <v>0.47</v>
      </c>
      <c r="D20" s="31">
        <f t="shared" si="1"/>
        <v>0.95918367346938771</v>
      </c>
    </row>
    <row r="21" spans="1:4">
      <c r="A21" s="30">
        <v>15</v>
      </c>
      <c r="B21" s="23">
        <v>2.21</v>
      </c>
      <c r="C21" s="23">
        <v>0.48</v>
      </c>
      <c r="D21" s="31">
        <f t="shared" si="1"/>
        <v>0.97959183673469385</v>
      </c>
    </row>
    <row r="22" spans="1:4">
      <c r="A22" s="30">
        <v>16</v>
      </c>
      <c r="B22" s="23">
        <v>2.21</v>
      </c>
      <c r="C22" s="23">
        <v>0.48</v>
      </c>
      <c r="D22" s="31">
        <f t="shared" si="1"/>
        <v>0.97959183673469385</v>
      </c>
    </row>
    <row r="23" spans="1:4">
      <c r="A23" s="30">
        <v>17</v>
      </c>
      <c r="B23" s="23">
        <v>2.21</v>
      </c>
      <c r="C23" s="23">
        <v>0.47</v>
      </c>
      <c r="D23" s="31">
        <f t="shared" si="1"/>
        <v>0.95918367346938771</v>
      </c>
    </row>
    <row r="24" spans="1:4">
      <c r="A24" s="30">
        <v>18</v>
      </c>
      <c r="B24" s="23">
        <v>2.21</v>
      </c>
      <c r="C24" s="23">
        <v>0.49</v>
      </c>
      <c r="D24" s="31">
        <f t="shared" si="1"/>
        <v>1</v>
      </c>
    </row>
    <row r="25" spans="1:4">
      <c r="A25" s="30">
        <v>19</v>
      </c>
      <c r="B25" s="23">
        <v>2.21</v>
      </c>
      <c r="C25" s="23">
        <v>0.46</v>
      </c>
      <c r="D25" s="31">
        <f t="shared" si="1"/>
        <v>0.93877551020408168</v>
      </c>
    </row>
    <row r="26" spans="1:4">
      <c r="A26" s="30">
        <v>20</v>
      </c>
      <c r="B26" s="23">
        <v>2.21</v>
      </c>
      <c r="C26" s="23">
        <v>0.5</v>
      </c>
      <c r="D26" s="31">
        <f t="shared" si="1"/>
        <v>1.0204081632653061</v>
      </c>
    </row>
    <row r="27" spans="1:4">
      <c r="A27" s="30">
        <v>21</v>
      </c>
      <c r="B27" s="23">
        <v>2.21</v>
      </c>
      <c r="C27" s="23">
        <v>0.51</v>
      </c>
      <c r="D27" s="31">
        <f t="shared" si="1"/>
        <v>1.0408163265306123</v>
      </c>
    </row>
    <row r="28" spans="1:4">
      <c r="A28" s="30">
        <v>22</v>
      </c>
      <c r="B28" s="23">
        <v>2.21</v>
      </c>
      <c r="C28" s="23">
        <v>0.48</v>
      </c>
      <c r="D28" s="31">
        <f t="shared" si="1"/>
        <v>0.97959183673469385</v>
      </c>
    </row>
    <row r="29" spans="1:4">
      <c r="A29" s="30">
        <v>23</v>
      </c>
      <c r="B29" s="23">
        <v>2.21</v>
      </c>
      <c r="C29" s="23">
        <v>0.49</v>
      </c>
      <c r="D29" s="31">
        <f t="shared" si="1"/>
        <v>1</v>
      </c>
    </row>
    <row r="30" spans="1:4">
      <c r="A30" s="30">
        <v>24</v>
      </c>
      <c r="B30" s="23">
        <v>2.2000000000000002</v>
      </c>
      <c r="C30" s="23">
        <v>0.49</v>
      </c>
      <c r="D30" s="31">
        <f t="shared" si="1"/>
        <v>1</v>
      </c>
    </row>
    <row r="31" spans="1:4">
      <c r="A31" s="30">
        <v>25</v>
      </c>
      <c r="B31" s="23">
        <v>2.2000000000000002</v>
      </c>
      <c r="C31" s="23">
        <v>0.5</v>
      </c>
      <c r="D31" s="31">
        <f t="shared" si="1"/>
        <v>1.0204081632653061</v>
      </c>
    </row>
    <row r="32" spans="1:4">
      <c r="A32" s="30">
        <v>26</v>
      </c>
      <c r="B32" s="23">
        <v>2.2000000000000002</v>
      </c>
      <c r="C32" s="23">
        <v>0.48</v>
      </c>
      <c r="D32" s="31">
        <f t="shared" si="1"/>
        <v>0.97959183673469385</v>
      </c>
    </row>
    <row r="33" spans="1:4">
      <c r="A33" s="30">
        <v>27</v>
      </c>
      <c r="B33" s="23">
        <v>2.21</v>
      </c>
      <c r="C33" s="23">
        <v>0.5</v>
      </c>
      <c r="D33" s="31">
        <f t="shared" si="1"/>
        <v>1.0204081632653061</v>
      </c>
    </row>
    <row r="34" spans="1:4">
      <c r="A34" s="30">
        <v>28</v>
      </c>
      <c r="B34" s="23">
        <v>2.21</v>
      </c>
      <c r="C34" s="23">
        <v>0.52</v>
      </c>
      <c r="D34" s="31">
        <f t="shared" si="1"/>
        <v>1.0612244897959184</v>
      </c>
    </row>
    <row r="35" spans="1:4">
      <c r="A35" s="30">
        <v>29</v>
      </c>
      <c r="B35" s="23">
        <v>2.21</v>
      </c>
      <c r="C35" s="23">
        <v>0.49</v>
      </c>
      <c r="D35" s="31">
        <f t="shared" si="1"/>
        <v>1</v>
      </c>
    </row>
    <row r="36" spans="1:4">
      <c r="A36" s="30">
        <v>30</v>
      </c>
      <c r="B36" s="23">
        <v>2.21</v>
      </c>
      <c r="C36" s="23">
        <v>0.48</v>
      </c>
      <c r="D36" s="31">
        <f t="shared" si="1"/>
        <v>0.97959183673469385</v>
      </c>
    </row>
    <row r="37" spans="1:4">
      <c r="A37" s="30">
        <v>31</v>
      </c>
      <c r="B37" s="23">
        <v>2.21</v>
      </c>
      <c r="C37" s="23">
        <v>0.49</v>
      </c>
      <c r="D37" s="31">
        <f t="shared" si="1"/>
        <v>1</v>
      </c>
    </row>
    <row r="38" spans="1:4">
      <c r="A38" s="30">
        <v>32</v>
      </c>
      <c r="B38" s="23">
        <v>2.21</v>
      </c>
      <c r="C38" s="23">
        <v>0.49</v>
      </c>
      <c r="D38" s="31">
        <f t="shared" si="1"/>
        <v>1</v>
      </c>
    </row>
    <row r="39" spans="1:4">
      <c r="A39" s="30">
        <v>33</v>
      </c>
      <c r="B39" s="23">
        <v>2.2000000000000002</v>
      </c>
      <c r="C39" s="23">
        <v>0.48</v>
      </c>
      <c r="D39" s="31">
        <f t="shared" si="1"/>
        <v>0.97959183673469385</v>
      </c>
    </row>
    <row r="40" spans="1:4">
      <c r="A40" s="30">
        <v>34</v>
      </c>
      <c r="B40" s="23">
        <v>2.21</v>
      </c>
      <c r="C40" s="23">
        <v>0.46</v>
      </c>
      <c r="D40" s="31">
        <f t="shared" si="1"/>
        <v>0.93877551020408168</v>
      </c>
    </row>
    <row r="41" spans="1:4">
      <c r="A41" s="30">
        <v>35</v>
      </c>
      <c r="B41" s="23">
        <v>2.21</v>
      </c>
      <c r="C41" s="23">
        <v>0.46</v>
      </c>
      <c r="D41" s="31">
        <f t="shared" si="1"/>
        <v>0.93877551020408168</v>
      </c>
    </row>
    <row r="42" spans="1:4">
      <c r="A42" s="30">
        <v>36</v>
      </c>
      <c r="B42" s="23">
        <v>2.21</v>
      </c>
      <c r="C42" s="23">
        <v>0.49</v>
      </c>
      <c r="D42" s="31">
        <f t="shared" si="1"/>
        <v>1</v>
      </c>
    </row>
    <row r="43" spans="1:4">
      <c r="A43" s="30">
        <v>37</v>
      </c>
      <c r="B43" s="23">
        <v>2.2000000000000002</v>
      </c>
      <c r="C43" s="23">
        <v>0.48</v>
      </c>
      <c r="D43" s="31">
        <f t="shared" si="1"/>
        <v>0.97959183673469385</v>
      </c>
    </row>
    <row r="44" spans="1:4">
      <c r="A44" s="30">
        <v>38</v>
      </c>
      <c r="B44" s="23">
        <v>2.21</v>
      </c>
      <c r="C44" s="23">
        <v>0.46</v>
      </c>
      <c r="D44" s="31">
        <f t="shared" si="1"/>
        <v>0.93877551020408168</v>
      </c>
    </row>
    <row r="45" spans="1:4">
      <c r="A45" s="30">
        <v>39</v>
      </c>
      <c r="B45" s="23">
        <v>2.21</v>
      </c>
      <c r="C45" s="23">
        <v>0.51</v>
      </c>
      <c r="D45" s="31">
        <f t="shared" si="1"/>
        <v>1.0408163265306123</v>
      </c>
    </row>
    <row r="46" spans="1:4">
      <c r="A46" s="30">
        <v>40</v>
      </c>
      <c r="B46" s="23">
        <v>2.2000000000000002</v>
      </c>
      <c r="C46" s="23">
        <v>0.49</v>
      </c>
      <c r="D46" s="31">
        <f t="shared" si="1"/>
        <v>1</v>
      </c>
    </row>
    <row r="47" spans="1:4">
      <c r="A47" s="30">
        <v>41</v>
      </c>
      <c r="B47" s="23">
        <v>2.21</v>
      </c>
      <c r="C47" s="23">
        <v>0.5</v>
      </c>
      <c r="D47" s="31">
        <f t="shared" si="1"/>
        <v>1.0204081632653061</v>
      </c>
    </row>
    <row r="48" spans="1:4">
      <c r="A48" s="30">
        <v>42</v>
      </c>
      <c r="B48" s="23">
        <v>2.2000000000000002</v>
      </c>
      <c r="C48" s="23">
        <v>0.48</v>
      </c>
      <c r="D48" s="31">
        <f t="shared" si="1"/>
        <v>0.97959183673469385</v>
      </c>
    </row>
    <row r="49" spans="1:4">
      <c r="A49" s="30">
        <v>43</v>
      </c>
      <c r="B49" s="23">
        <v>2.2000000000000002</v>
      </c>
      <c r="C49" s="23">
        <v>0.48</v>
      </c>
      <c r="D49" s="31">
        <f t="shared" si="1"/>
        <v>0.97959183673469385</v>
      </c>
    </row>
    <row r="50" spans="1:4">
      <c r="A50" s="30">
        <v>44</v>
      </c>
      <c r="B50" s="23">
        <v>2.2000000000000002</v>
      </c>
      <c r="C50" s="23">
        <v>0.51</v>
      </c>
      <c r="D50" s="31">
        <f t="shared" si="1"/>
        <v>1.0408163265306123</v>
      </c>
    </row>
    <row r="51" spans="1:4">
      <c r="A51" s="30">
        <v>45</v>
      </c>
      <c r="B51" s="23">
        <v>2.2200000000000002</v>
      </c>
      <c r="C51" s="23">
        <v>0.46</v>
      </c>
      <c r="D51" s="31">
        <f t="shared" si="1"/>
        <v>0.93877551020408168</v>
      </c>
    </row>
    <row r="52" spans="1:4">
      <c r="A52" s="30">
        <v>46</v>
      </c>
      <c r="B52" s="23">
        <v>2.2000000000000002</v>
      </c>
      <c r="C52" s="23">
        <v>0.45</v>
      </c>
      <c r="D52" s="31">
        <f t="shared" si="1"/>
        <v>0.91836734693877553</v>
      </c>
    </row>
    <row r="53" spans="1:4">
      <c r="A53" s="30">
        <v>47</v>
      </c>
      <c r="B53" s="23">
        <v>2.2000000000000002</v>
      </c>
      <c r="C53" s="23">
        <v>0.44</v>
      </c>
      <c r="D53" s="31">
        <f t="shared" si="1"/>
        <v>0.89795918367346939</v>
      </c>
    </row>
    <row r="54" spans="1:4">
      <c r="A54" s="30">
        <v>48</v>
      </c>
      <c r="B54" s="23">
        <v>2.2000000000000002</v>
      </c>
      <c r="C54" s="23">
        <v>0.45</v>
      </c>
      <c r="D54" s="31">
        <f t="shared" si="1"/>
        <v>0.91836734693877553</v>
      </c>
    </row>
    <row r="55" spans="1:4">
      <c r="A55" s="30">
        <v>49</v>
      </c>
      <c r="B55" s="23">
        <v>2.2000000000000002</v>
      </c>
      <c r="C55" s="23">
        <v>0.5</v>
      </c>
      <c r="D55" s="31">
        <f t="shared" si="1"/>
        <v>1.0204081632653061</v>
      </c>
    </row>
    <row r="56" spans="1:4">
      <c r="A56" s="30">
        <v>50</v>
      </c>
      <c r="B56" s="23">
        <v>2.2000000000000002</v>
      </c>
      <c r="C56" s="23">
        <v>0.48</v>
      </c>
      <c r="D56" s="31">
        <f t="shared" si="1"/>
        <v>0.97959183673469385</v>
      </c>
    </row>
    <row r="57" spans="1:4">
      <c r="A57" s="30">
        <v>51</v>
      </c>
      <c r="B57" s="23">
        <v>2.2000000000000002</v>
      </c>
      <c r="C57" s="23">
        <v>0.48</v>
      </c>
      <c r="D57" s="31">
        <f t="shared" si="1"/>
        <v>0.97959183673469385</v>
      </c>
    </row>
    <row r="58" spans="1:4">
      <c r="A58" s="30">
        <v>52</v>
      </c>
      <c r="B58" s="23">
        <v>2.2000000000000002</v>
      </c>
      <c r="C58" s="23">
        <v>0.49</v>
      </c>
      <c r="D58" s="31">
        <f t="shared" si="1"/>
        <v>1</v>
      </c>
    </row>
    <row r="59" spans="1:4">
      <c r="A59" s="30">
        <v>53</v>
      </c>
      <c r="B59" s="23">
        <v>2.21</v>
      </c>
      <c r="C59" s="23">
        <v>0.47</v>
      </c>
      <c r="D59" s="31">
        <f t="shared" si="1"/>
        <v>0.95918367346938771</v>
      </c>
    </row>
    <row r="60" spans="1:4">
      <c r="A60" s="30">
        <v>54</v>
      </c>
      <c r="B60" s="23">
        <v>2.2000000000000002</v>
      </c>
      <c r="C60" s="23">
        <v>0.47</v>
      </c>
      <c r="D60" s="31">
        <f t="shared" si="1"/>
        <v>0.95918367346938771</v>
      </c>
    </row>
    <row r="61" spans="1:4">
      <c r="A61" s="30">
        <v>55</v>
      </c>
      <c r="B61" s="23">
        <v>2.19</v>
      </c>
      <c r="C61" s="23">
        <v>0.47</v>
      </c>
      <c r="D61" s="31">
        <f t="shared" si="1"/>
        <v>0.95918367346938771</v>
      </c>
    </row>
  </sheetData>
  <mergeCells count="2">
    <mergeCell ref="F14:F15"/>
    <mergeCell ref="G14:L15"/>
  </mergeCells>
  <phoneticPr fontId="19" type="noConversion"/>
  <conditionalFormatting sqref="D7:D61">
    <cfRule type="cellIs" dxfId="21" priority="1" operator="greaterThanOrEqual">
      <formula>2</formula>
    </cfRule>
    <cfRule type="cellIs" dxfId="20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C1" workbookViewId="0">
      <selection activeCell="H23" sqref="H2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7.796875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35</v>
      </c>
      <c r="D3" s="7" t="s">
        <v>23</v>
      </c>
      <c r="E3" s="4" t="s">
        <v>26</v>
      </c>
      <c r="F3" s="6">
        <v>100</v>
      </c>
      <c r="G3" s="10" t="s">
        <v>36</v>
      </c>
      <c r="H3" s="10"/>
      <c r="I3" s="5">
        <v>3.3</v>
      </c>
      <c r="J3" s="6">
        <v>32</v>
      </c>
      <c r="K3" s="11">
        <v>22</v>
      </c>
      <c r="L3" s="11" t="s">
        <v>37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13.23</v>
      </c>
      <c r="C7" s="23">
        <v>4.88</v>
      </c>
      <c r="D7" s="31">
        <f t="shared" ref="D7:D38" si="0">C7/$I$3</f>
        <v>1.4787878787878788</v>
      </c>
      <c r="E7" s="27"/>
      <c r="F7" s="29" t="s">
        <v>21</v>
      </c>
      <c r="G7" s="12">
        <f>MAX(B7:B38)</f>
        <v>13.3</v>
      </c>
      <c r="H7" s="12">
        <f>MAX(C7:C38)</f>
        <v>5.24</v>
      </c>
      <c r="J7"/>
      <c r="K7"/>
    </row>
    <row r="8" spans="1:15">
      <c r="A8" s="30">
        <v>2</v>
      </c>
      <c r="B8" s="23">
        <v>13.25</v>
      </c>
      <c r="C8" s="23">
        <v>4.53</v>
      </c>
      <c r="D8" s="31">
        <f t="shared" si="0"/>
        <v>1.3727272727272728</v>
      </c>
      <c r="E8" s="27"/>
      <c r="F8" s="29" t="s">
        <v>22</v>
      </c>
      <c r="G8" s="12">
        <f>MIN(B7:B38)</f>
        <v>13.02</v>
      </c>
      <c r="H8" s="12">
        <f>MIN(C7:C38)</f>
        <v>3.97</v>
      </c>
      <c r="J8"/>
      <c r="K8"/>
    </row>
    <row r="9" spans="1:15">
      <c r="A9" s="30">
        <v>3</v>
      </c>
      <c r="B9" s="23">
        <v>13.22</v>
      </c>
      <c r="C9" s="23">
        <v>4.55</v>
      </c>
      <c r="D9" s="31">
        <f t="shared" si="0"/>
        <v>1.3787878787878789</v>
      </c>
      <c r="E9" s="27"/>
      <c r="J9"/>
      <c r="K9"/>
    </row>
    <row r="10" spans="1:15">
      <c r="A10" s="30">
        <v>4</v>
      </c>
      <c r="B10" s="23">
        <v>13.27</v>
      </c>
      <c r="C10" s="23">
        <v>4.6500000000000004</v>
      </c>
      <c r="D10" s="31">
        <f t="shared" si="0"/>
        <v>1.4090909090909092</v>
      </c>
      <c r="E10" s="27"/>
      <c r="J10"/>
      <c r="K10"/>
    </row>
    <row r="11" spans="1:15">
      <c r="A11" s="30">
        <v>5</v>
      </c>
      <c r="B11" s="23">
        <v>13.3</v>
      </c>
      <c r="C11" s="23">
        <v>4.1900000000000004</v>
      </c>
      <c r="D11" s="31">
        <f t="shared" si="0"/>
        <v>1.26969696969697</v>
      </c>
      <c r="E11" s="27"/>
      <c r="F11" s="29" t="s">
        <v>19</v>
      </c>
      <c r="G11" s="13">
        <f>SUM(B7:B38)</f>
        <v>422.96</v>
      </c>
      <c r="H11" s="12">
        <f>G11/$J$3</f>
        <v>13.217499999999999</v>
      </c>
      <c r="J11" s="24"/>
      <c r="K11"/>
    </row>
    <row r="12" spans="1:15">
      <c r="A12" s="30">
        <v>6</v>
      </c>
      <c r="B12" s="23">
        <v>13.1</v>
      </c>
      <c r="C12" s="23">
        <v>3.97</v>
      </c>
      <c r="D12" s="31">
        <f t="shared" si="0"/>
        <v>1.2030303030303031</v>
      </c>
      <c r="E12" s="27"/>
      <c r="J12"/>
      <c r="K12"/>
    </row>
    <row r="13" spans="1:15">
      <c r="A13" s="30">
        <v>7</v>
      </c>
      <c r="B13" s="23">
        <v>13.02</v>
      </c>
      <c r="C13" s="23">
        <v>3.98</v>
      </c>
      <c r="D13" s="31">
        <f t="shared" si="0"/>
        <v>1.2060606060606061</v>
      </c>
      <c r="E13" s="27"/>
      <c r="J13"/>
      <c r="K13"/>
    </row>
    <row r="14" spans="1:15">
      <c r="A14" s="30">
        <v>8</v>
      </c>
      <c r="B14" s="23">
        <v>13.03</v>
      </c>
      <c r="C14" s="23">
        <v>4.07</v>
      </c>
      <c r="D14" s="31">
        <f t="shared" si="0"/>
        <v>1.2333333333333334</v>
      </c>
      <c r="E14" s="27"/>
      <c r="F14" s="40" t="s">
        <v>38</v>
      </c>
      <c r="G14" s="42" t="s">
        <v>77</v>
      </c>
      <c r="H14" s="43"/>
      <c r="I14" s="43"/>
      <c r="J14" s="43"/>
      <c r="K14" s="43"/>
      <c r="L14" s="44"/>
    </row>
    <row r="15" spans="1:15">
      <c r="A15" s="30">
        <v>9</v>
      </c>
      <c r="B15" s="23">
        <v>13.23</v>
      </c>
      <c r="C15" s="23">
        <v>4.25</v>
      </c>
      <c r="D15" s="31">
        <f t="shared" si="0"/>
        <v>1.2878787878787878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23">
        <v>13.26</v>
      </c>
      <c r="C16" s="23">
        <v>5.01</v>
      </c>
      <c r="D16" s="31">
        <f t="shared" si="0"/>
        <v>1.5181818181818183</v>
      </c>
      <c r="J16"/>
      <c r="K16"/>
    </row>
    <row r="17" spans="1:4">
      <c r="A17" s="30">
        <v>11</v>
      </c>
      <c r="B17" s="23">
        <v>13.26</v>
      </c>
      <c r="C17" s="23">
        <v>4.59</v>
      </c>
      <c r="D17" s="31">
        <f t="shared" si="0"/>
        <v>1.3909090909090909</v>
      </c>
    </row>
    <row r="18" spans="1:4">
      <c r="A18" s="30">
        <v>12</v>
      </c>
      <c r="B18" s="23">
        <v>13.27</v>
      </c>
      <c r="C18" s="23">
        <v>4.62</v>
      </c>
      <c r="D18" s="31">
        <f t="shared" si="0"/>
        <v>1.4000000000000001</v>
      </c>
    </row>
    <row r="19" spans="1:4">
      <c r="A19" s="30">
        <v>13</v>
      </c>
      <c r="B19" s="23">
        <v>13.3</v>
      </c>
      <c r="C19" s="23">
        <v>4.76</v>
      </c>
      <c r="D19" s="31">
        <f t="shared" si="0"/>
        <v>1.4424242424242424</v>
      </c>
    </row>
    <row r="20" spans="1:4">
      <c r="A20" s="30">
        <v>14</v>
      </c>
      <c r="B20" s="23">
        <v>13.27</v>
      </c>
      <c r="C20" s="23">
        <v>5.07</v>
      </c>
      <c r="D20" s="31">
        <f t="shared" si="0"/>
        <v>1.5363636363636366</v>
      </c>
    </row>
    <row r="21" spans="1:4">
      <c r="A21" s="30">
        <v>15</v>
      </c>
      <c r="B21" s="23">
        <v>13.26</v>
      </c>
      <c r="C21" s="23">
        <v>5.24</v>
      </c>
      <c r="D21" s="31">
        <f t="shared" si="0"/>
        <v>1.5878787878787881</v>
      </c>
    </row>
    <row r="22" spans="1:4">
      <c r="A22" s="30">
        <v>16</v>
      </c>
      <c r="B22" s="23">
        <v>13.26</v>
      </c>
      <c r="C22" s="23">
        <v>4.4400000000000004</v>
      </c>
      <c r="D22" s="31">
        <f t="shared" si="0"/>
        <v>1.3454545454545457</v>
      </c>
    </row>
    <row r="23" spans="1:4">
      <c r="A23" s="30">
        <v>17</v>
      </c>
      <c r="B23" s="23">
        <v>13.25</v>
      </c>
      <c r="C23" s="23">
        <v>4.59</v>
      </c>
      <c r="D23" s="31">
        <f t="shared" si="0"/>
        <v>1.3909090909090909</v>
      </c>
    </row>
    <row r="24" spans="1:4">
      <c r="A24" s="30">
        <v>18</v>
      </c>
      <c r="B24" s="23">
        <v>13.21</v>
      </c>
      <c r="C24" s="23">
        <v>4.37</v>
      </c>
      <c r="D24" s="31">
        <f t="shared" si="0"/>
        <v>1.3242424242424244</v>
      </c>
    </row>
    <row r="25" spans="1:4">
      <c r="A25" s="30">
        <v>19</v>
      </c>
      <c r="B25" s="23">
        <v>13.2</v>
      </c>
      <c r="C25" s="23">
        <v>4.55</v>
      </c>
      <c r="D25" s="31">
        <f t="shared" si="0"/>
        <v>1.3787878787878789</v>
      </c>
    </row>
    <row r="26" spans="1:4">
      <c r="A26" s="30">
        <v>20</v>
      </c>
      <c r="B26" s="23">
        <v>13.2</v>
      </c>
      <c r="C26" s="23">
        <v>4.57</v>
      </c>
      <c r="D26" s="31">
        <f t="shared" si="0"/>
        <v>1.384848484848485</v>
      </c>
    </row>
    <row r="27" spans="1:4">
      <c r="A27" s="30">
        <v>21</v>
      </c>
      <c r="B27" s="23">
        <v>13.22</v>
      </c>
      <c r="C27" s="23">
        <v>4.76</v>
      </c>
      <c r="D27" s="31">
        <f t="shared" si="0"/>
        <v>1.4424242424242424</v>
      </c>
    </row>
    <row r="28" spans="1:4">
      <c r="A28" s="30">
        <v>22</v>
      </c>
      <c r="B28" s="23">
        <v>13.21</v>
      </c>
      <c r="C28" s="23">
        <v>4.34</v>
      </c>
      <c r="D28" s="31">
        <f t="shared" si="0"/>
        <v>1.3151515151515152</v>
      </c>
    </row>
    <row r="29" spans="1:4">
      <c r="A29" s="30">
        <v>23</v>
      </c>
      <c r="B29" s="23">
        <v>13.17</v>
      </c>
      <c r="C29" s="23">
        <v>4.3600000000000003</v>
      </c>
      <c r="D29" s="31">
        <f t="shared" si="0"/>
        <v>1.3212121212121213</v>
      </c>
    </row>
    <row r="30" spans="1:4">
      <c r="A30" s="30">
        <v>24</v>
      </c>
      <c r="B30" s="23">
        <v>13.15</v>
      </c>
      <c r="C30" s="23">
        <v>4.4400000000000004</v>
      </c>
      <c r="D30" s="31">
        <f t="shared" si="0"/>
        <v>1.3454545454545457</v>
      </c>
    </row>
    <row r="31" spans="1:4">
      <c r="A31" s="30">
        <v>25</v>
      </c>
      <c r="B31" s="23">
        <v>13.21</v>
      </c>
      <c r="C31" s="23">
        <v>4.72</v>
      </c>
      <c r="D31" s="31">
        <f t="shared" si="0"/>
        <v>1.4303030303030304</v>
      </c>
    </row>
    <row r="32" spans="1:4">
      <c r="A32" s="30">
        <v>26</v>
      </c>
      <c r="B32" s="23">
        <v>13.21</v>
      </c>
      <c r="C32" s="23">
        <v>4.93</v>
      </c>
      <c r="D32" s="31">
        <f t="shared" si="0"/>
        <v>1.4939393939393939</v>
      </c>
    </row>
    <row r="33" spans="1:4">
      <c r="A33" s="30">
        <v>27</v>
      </c>
      <c r="B33" s="23">
        <v>13.24</v>
      </c>
      <c r="C33" s="23">
        <v>4.16</v>
      </c>
      <c r="D33" s="31">
        <f t="shared" si="0"/>
        <v>1.2606060606060607</v>
      </c>
    </row>
    <row r="34" spans="1:4">
      <c r="A34" s="30">
        <v>28</v>
      </c>
      <c r="B34" s="23">
        <v>13.21</v>
      </c>
      <c r="C34" s="23">
        <v>4.53</v>
      </c>
      <c r="D34" s="31">
        <f t="shared" si="0"/>
        <v>1.3727272727272728</v>
      </c>
    </row>
    <row r="35" spans="1:4">
      <c r="A35" s="30">
        <v>29</v>
      </c>
      <c r="B35" s="23">
        <v>13.22</v>
      </c>
      <c r="C35" s="23">
        <v>4.4800000000000004</v>
      </c>
      <c r="D35" s="31">
        <f t="shared" si="0"/>
        <v>1.3575757575757579</v>
      </c>
    </row>
    <row r="36" spans="1:4">
      <c r="A36" s="30">
        <v>30</v>
      </c>
      <c r="B36" s="23">
        <v>13.25</v>
      </c>
      <c r="C36" s="23">
        <v>4.41</v>
      </c>
      <c r="D36" s="31">
        <f t="shared" si="0"/>
        <v>1.3363636363636364</v>
      </c>
    </row>
    <row r="37" spans="1:4">
      <c r="A37" s="30">
        <v>31</v>
      </c>
      <c r="B37" s="23">
        <v>13.24</v>
      </c>
      <c r="C37" s="23">
        <v>4.96</v>
      </c>
      <c r="D37" s="31">
        <f t="shared" si="0"/>
        <v>1.5030303030303032</v>
      </c>
    </row>
    <row r="38" spans="1:4">
      <c r="A38" s="30">
        <v>32</v>
      </c>
      <c r="B38" s="23">
        <v>13.24</v>
      </c>
      <c r="C38" s="23">
        <v>4.68</v>
      </c>
      <c r="D38" s="31">
        <f t="shared" si="0"/>
        <v>1.4181818181818182</v>
      </c>
    </row>
  </sheetData>
  <mergeCells count="2">
    <mergeCell ref="G14:L15"/>
    <mergeCell ref="F14:F15"/>
  </mergeCells>
  <phoneticPr fontId="19" type="noConversion"/>
  <conditionalFormatting sqref="D7:D38">
    <cfRule type="cellIs" dxfId="19" priority="1" operator="greaterThanOrEqual">
      <formula>2</formula>
    </cfRule>
    <cfRule type="cellIs" dxfId="18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C1" workbookViewId="0">
      <selection activeCell="I26" sqref="I26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39</v>
      </c>
      <c r="D3" s="7" t="s">
        <v>23</v>
      </c>
      <c r="E3" s="4" t="s">
        <v>26</v>
      </c>
      <c r="F3" s="6">
        <v>100</v>
      </c>
      <c r="G3" s="10" t="s">
        <v>40</v>
      </c>
      <c r="H3" s="10"/>
      <c r="I3" s="5">
        <v>3.3</v>
      </c>
      <c r="J3" s="6">
        <v>9</v>
      </c>
      <c r="K3" s="11">
        <v>24</v>
      </c>
      <c r="L3" s="11">
        <v>24</v>
      </c>
      <c r="M3" s="8">
        <v>0</v>
      </c>
      <c r="N3" s="8">
        <v>1.5</v>
      </c>
      <c r="O3" s="9">
        <f>N3/$F$3</f>
        <v>1.4999999999999999E-2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13.04</v>
      </c>
      <c r="C7" s="23">
        <v>4.16</v>
      </c>
      <c r="D7" s="31">
        <f t="shared" ref="D7:D16" si="0">C7/$I$3</f>
        <v>1.2606060606060607</v>
      </c>
      <c r="E7" s="27"/>
      <c r="F7" s="29" t="s">
        <v>21</v>
      </c>
      <c r="G7" s="12">
        <f>MAX(B7:B22)</f>
        <v>13.09</v>
      </c>
      <c r="H7" s="12">
        <f>MAX(C7:C22)</f>
        <v>4.46</v>
      </c>
      <c r="J7"/>
      <c r="K7"/>
    </row>
    <row r="8" spans="1:15">
      <c r="A8" s="30">
        <v>2</v>
      </c>
      <c r="B8" s="23">
        <v>13.07</v>
      </c>
      <c r="C8" s="23">
        <v>4</v>
      </c>
      <c r="D8" s="31">
        <f t="shared" si="0"/>
        <v>1.2121212121212122</v>
      </c>
      <c r="E8" s="27"/>
      <c r="F8" s="29" t="s">
        <v>22</v>
      </c>
      <c r="G8" s="12">
        <f>MIN(B7:B22)</f>
        <v>13.04</v>
      </c>
      <c r="H8" s="12">
        <f>MIN(C7:C22)</f>
        <v>3.9</v>
      </c>
      <c r="J8"/>
      <c r="K8"/>
    </row>
    <row r="9" spans="1:15">
      <c r="A9" s="30">
        <v>3</v>
      </c>
      <c r="B9" s="23">
        <v>13.08</v>
      </c>
      <c r="C9" s="23">
        <v>4.05</v>
      </c>
      <c r="D9" s="31">
        <f t="shared" si="0"/>
        <v>1.2272727272727273</v>
      </c>
      <c r="E9" s="27"/>
      <c r="J9"/>
      <c r="K9"/>
    </row>
    <row r="10" spans="1:15">
      <c r="A10" s="30">
        <v>4</v>
      </c>
      <c r="B10" s="23">
        <v>13.07</v>
      </c>
      <c r="C10" s="23">
        <v>3.9</v>
      </c>
      <c r="D10" s="31">
        <f t="shared" si="0"/>
        <v>1.1818181818181819</v>
      </c>
      <c r="E10" s="27"/>
      <c r="J10"/>
      <c r="K10"/>
    </row>
    <row r="11" spans="1:15">
      <c r="A11" s="30">
        <v>5</v>
      </c>
      <c r="B11" s="23">
        <v>13.07</v>
      </c>
      <c r="C11" s="23">
        <v>4.46</v>
      </c>
      <c r="D11" s="31">
        <f t="shared" si="0"/>
        <v>1.3515151515151516</v>
      </c>
      <c r="E11" s="27"/>
      <c r="F11" s="29" t="s">
        <v>19</v>
      </c>
      <c r="G11" s="13">
        <f>SUM(B7:B15)</f>
        <v>117.64000000000001</v>
      </c>
      <c r="H11" s="12">
        <f>G11/$J$3</f>
        <v>13.071111111111113</v>
      </c>
      <c r="J11" s="24"/>
      <c r="K11"/>
    </row>
    <row r="12" spans="1:15">
      <c r="A12" s="30">
        <v>6</v>
      </c>
      <c r="B12" s="23">
        <v>13.04</v>
      </c>
      <c r="C12" s="23">
        <v>4.4400000000000004</v>
      </c>
      <c r="D12" s="31">
        <f t="shared" si="0"/>
        <v>1.3454545454545457</v>
      </c>
      <c r="E12" s="27"/>
      <c r="J12"/>
      <c r="K12"/>
    </row>
    <row r="13" spans="1:15">
      <c r="A13" s="30">
        <v>7</v>
      </c>
      <c r="B13" s="23">
        <v>13.09</v>
      </c>
      <c r="C13" s="23">
        <v>4.38</v>
      </c>
      <c r="D13" s="31">
        <f t="shared" si="0"/>
        <v>1.3272727272727274</v>
      </c>
      <c r="E13" s="27"/>
      <c r="J13"/>
      <c r="K13"/>
    </row>
    <row r="14" spans="1:15">
      <c r="A14" s="30">
        <v>8</v>
      </c>
      <c r="B14" s="23">
        <v>13.09</v>
      </c>
      <c r="C14" s="23">
        <v>4.24</v>
      </c>
      <c r="D14" s="31">
        <f t="shared" si="0"/>
        <v>1.2848484848484849</v>
      </c>
      <c r="E14" s="27"/>
      <c r="F14" s="40" t="s">
        <v>27</v>
      </c>
      <c r="G14" s="42" t="s">
        <v>42</v>
      </c>
      <c r="H14" s="43"/>
      <c r="I14" s="43"/>
      <c r="J14" s="43"/>
      <c r="K14" s="43"/>
      <c r="L14" s="44"/>
    </row>
    <row r="15" spans="1:15">
      <c r="A15" s="30">
        <v>9</v>
      </c>
      <c r="B15" s="23">
        <v>13.09</v>
      </c>
      <c r="C15" s="23">
        <v>4.1500000000000004</v>
      </c>
      <c r="D15" s="31">
        <f t="shared" si="0"/>
        <v>1.2575757575757578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23"/>
      <c r="C16" s="32"/>
      <c r="D16" s="31">
        <f t="shared" si="0"/>
        <v>0</v>
      </c>
      <c r="J16"/>
      <c r="K16"/>
    </row>
    <row r="17" spans="1:4">
      <c r="A17" s="30">
        <v>11</v>
      </c>
      <c r="B17" s="23"/>
      <c r="C17" s="32"/>
      <c r="D17" s="31">
        <f t="shared" ref="D17:D22" si="1">C17/$I$3</f>
        <v>0</v>
      </c>
    </row>
    <row r="18" spans="1:4">
      <c r="A18" s="30">
        <v>12</v>
      </c>
      <c r="B18" s="23"/>
      <c r="C18" s="32"/>
      <c r="D18" s="31">
        <f t="shared" si="1"/>
        <v>0</v>
      </c>
    </row>
    <row r="19" spans="1:4">
      <c r="A19" s="30">
        <v>13</v>
      </c>
      <c r="B19" s="23"/>
      <c r="C19" s="32"/>
      <c r="D19" s="31">
        <f t="shared" si="1"/>
        <v>0</v>
      </c>
    </row>
    <row r="20" spans="1:4">
      <c r="A20" s="30">
        <v>14</v>
      </c>
      <c r="B20" s="23"/>
      <c r="C20" s="32"/>
      <c r="D20" s="31">
        <f t="shared" si="1"/>
        <v>0</v>
      </c>
    </row>
    <row r="21" spans="1:4">
      <c r="A21" s="30">
        <v>15</v>
      </c>
      <c r="B21" s="23"/>
      <c r="C21" s="32"/>
      <c r="D21" s="31">
        <f t="shared" si="1"/>
        <v>0</v>
      </c>
    </row>
    <row r="22" spans="1:4">
      <c r="A22" s="30">
        <v>16</v>
      </c>
      <c r="B22" s="32"/>
      <c r="C22" s="32"/>
      <c r="D22" s="31">
        <f t="shared" si="1"/>
        <v>0</v>
      </c>
    </row>
  </sheetData>
  <mergeCells count="2">
    <mergeCell ref="F14:F15"/>
    <mergeCell ref="G14:L15"/>
  </mergeCells>
  <phoneticPr fontId="19" type="noConversion"/>
  <conditionalFormatting sqref="D7:D22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B1" workbookViewId="0">
      <selection activeCell="E16" sqref="E16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43</v>
      </c>
      <c r="D3" s="7" t="s">
        <v>23</v>
      </c>
      <c r="E3" s="4" t="s">
        <v>44</v>
      </c>
      <c r="F3" s="6">
        <v>80</v>
      </c>
      <c r="G3" s="10" t="s">
        <v>45</v>
      </c>
      <c r="H3" s="10"/>
      <c r="I3" s="5"/>
      <c r="J3" s="6">
        <v>2</v>
      </c>
      <c r="K3" s="11">
        <v>25</v>
      </c>
      <c r="L3" s="11">
        <v>26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12.48</v>
      </c>
      <c r="C7" s="32">
        <v>4.55</v>
      </c>
      <c r="D7" s="31" t="e">
        <f t="shared" ref="D7:D22" si="0">C7/$I$3</f>
        <v>#DIV/0!</v>
      </c>
      <c r="E7" s="27"/>
      <c r="F7" s="29" t="s">
        <v>21</v>
      </c>
      <c r="G7" s="12">
        <f>MAX(B7:B22)</f>
        <v>12.49</v>
      </c>
      <c r="H7" s="12">
        <f>MAX(C7:C22)</f>
        <v>4.55</v>
      </c>
      <c r="J7"/>
      <c r="K7"/>
    </row>
    <row r="8" spans="1:15">
      <c r="A8" s="30">
        <v>2</v>
      </c>
      <c r="B8" s="32">
        <v>12.49</v>
      </c>
      <c r="C8" s="32">
        <v>4.34</v>
      </c>
      <c r="D8" s="31" t="e">
        <f t="shared" si="0"/>
        <v>#DIV/0!</v>
      </c>
      <c r="E8" s="27"/>
      <c r="F8" s="29" t="s">
        <v>22</v>
      </c>
      <c r="G8" s="12">
        <f>MIN(B7:B22)</f>
        <v>12.48</v>
      </c>
      <c r="H8" s="12">
        <f>MIN(C7:C22)</f>
        <v>4.34</v>
      </c>
      <c r="J8"/>
      <c r="K8"/>
    </row>
    <row r="9" spans="1:15">
      <c r="A9" s="30">
        <v>3</v>
      </c>
      <c r="B9" s="23"/>
      <c r="C9" s="23"/>
      <c r="D9" s="31" t="e">
        <f t="shared" si="0"/>
        <v>#DIV/0!</v>
      </c>
      <c r="E9" s="27"/>
      <c r="J9"/>
      <c r="K9"/>
    </row>
    <row r="10" spans="1:15">
      <c r="A10" s="30">
        <v>4</v>
      </c>
      <c r="B10" s="23"/>
      <c r="C10" s="23"/>
      <c r="D10" s="31" t="e">
        <f t="shared" si="0"/>
        <v>#DIV/0!</v>
      </c>
      <c r="E10" s="27"/>
      <c r="J10"/>
      <c r="K10"/>
    </row>
    <row r="11" spans="1:15">
      <c r="A11" s="30">
        <v>5</v>
      </c>
      <c r="B11" s="23"/>
      <c r="C11" s="23"/>
      <c r="D11" s="31" t="e">
        <f t="shared" si="0"/>
        <v>#DIV/0!</v>
      </c>
      <c r="E11" s="27"/>
      <c r="F11" s="29" t="s">
        <v>19</v>
      </c>
      <c r="G11" s="12">
        <f>SUM(B7:B15)</f>
        <v>24.97</v>
      </c>
      <c r="H11" s="12">
        <f>G11/$J$3</f>
        <v>12.484999999999999</v>
      </c>
      <c r="J11" s="24"/>
      <c r="K11"/>
    </row>
    <row r="12" spans="1:15">
      <c r="A12" s="30">
        <v>6</v>
      </c>
      <c r="B12" s="23"/>
      <c r="C12" s="23"/>
      <c r="D12" s="31" t="e">
        <f t="shared" si="0"/>
        <v>#DIV/0!</v>
      </c>
      <c r="E12" s="27"/>
      <c r="J12"/>
      <c r="K12"/>
    </row>
    <row r="13" spans="1:15">
      <c r="A13" s="30">
        <v>7</v>
      </c>
      <c r="B13" s="23"/>
      <c r="C13" s="23"/>
      <c r="D13" s="31" t="e">
        <f t="shared" si="0"/>
        <v>#DIV/0!</v>
      </c>
      <c r="E13" s="27"/>
      <c r="J13"/>
      <c r="K13"/>
    </row>
    <row r="14" spans="1:15">
      <c r="A14" s="30">
        <v>8</v>
      </c>
      <c r="B14" s="23"/>
      <c r="C14" s="23"/>
      <c r="D14" s="31" t="e">
        <f t="shared" si="0"/>
        <v>#DIV/0!</v>
      </c>
      <c r="E14" s="27"/>
      <c r="F14" s="40" t="s">
        <v>27</v>
      </c>
      <c r="G14" s="42" t="s">
        <v>79</v>
      </c>
      <c r="H14" s="43"/>
      <c r="I14" s="43"/>
      <c r="J14" s="43"/>
      <c r="K14" s="43"/>
      <c r="L14" s="44"/>
    </row>
    <row r="15" spans="1:15">
      <c r="A15" s="30">
        <v>9</v>
      </c>
      <c r="B15" s="23"/>
      <c r="C15" s="23"/>
      <c r="D15" s="31" t="e">
        <f t="shared" si="0"/>
        <v>#DIV/0!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23"/>
      <c r="C16" s="32"/>
      <c r="D16" s="31" t="e">
        <f t="shared" si="0"/>
        <v>#DIV/0!</v>
      </c>
      <c r="J16"/>
      <c r="K16"/>
    </row>
    <row r="17" spans="1:4">
      <c r="A17" s="30">
        <v>11</v>
      </c>
      <c r="B17" s="23"/>
      <c r="C17" s="32"/>
      <c r="D17" s="31" t="e">
        <f t="shared" si="0"/>
        <v>#DIV/0!</v>
      </c>
    </row>
    <row r="18" spans="1:4">
      <c r="A18" s="30">
        <v>12</v>
      </c>
      <c r="B18" s="23"/>
      <c r="C18" s="32"/>
      <c r="D18" s="31" t="e">
        <f t="shared" si="0"/>
        <v>#DIV/0!</v>
      </c>
    </row>
    <row r="19" spans="1:4">
      <c r="A19" s="30">
        <v>13</v>
      </c>
      <c r="B19" s="23"/>
      <c r="C19" s="32"/>
      <c r="D19" s="31" t="e">
        <f t="shared" si="0"/>
        <v>#DIV/0!</v>
      </c>
    </row>
    <row r="20" spans="1:4">
      <c r="A20" s="30">
        <v>14</v>
      </c>
      <c r="B20" s="23"/>
      <c r="C20" s="32"/>
      <c r="D20" s="31" t="e">
        <f t="shared" si="0"/>
        <v>#DIV/0!</v>
      </c>
    </row>
    <row r="21" spans="1:4">
      <c r="A21" s="30">
        <v>15</v>
      </c>
      <c r="B21" s="23"/>
      <c r="C21" s="32"/>
      <c r="D21" s="31" t="e">
        <f t="shared" si="0"/>
        <v>#DIV/0!</v>
      </c>
    </row>
    <row r="22" spans="1:4">
      <c r="A22" s="30">
        <v>16</v>
      </c>
      <c r="B22" s="32"/>
      <c r="C22" s="32"/>
      <c r="D22" s="31" t="e">
        <f t="shared" si="0"/>
        <v>#DIV/0!</v>
      </c>
    </row>
  </sheetData>
  <mergeCells count="2">
    <mergeCell ref="F14:F15"/>
    <mergeCell ref="G14:L15"/>
  </mergeCells>
  <phoneticPr fontId="19" type="noConversion"/>
  <conditionalFormatting sqref="D7:D22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C1" workbookViewId="0">
      <selection activeCell="M3" sqref="M3:N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46</v>
      </c>
      <c r="D3" s="7" t="s">
        <v>23</v>
      </c>
      <c r="E3" s="4" t="s">
        <v>25</v>
      </c>
      <c r="F3" s="6">
        <v>120</v>
      </c>
      <c r="G3" s="10" t="s">
        <v>47</v>
      </c>
      <c r="H3" s="10" t="s">
        <v>48</v>
      </c>
      <c r="I3" s="5">
        <v>3.1</v>
      </c>
      <c r="J3" s="6">
        <v>9</v>
      </c>
      <c r="K3" s="11">
        <v>22</v>
      </c>
      <c r="L3" s="11">
        <v>22</v>
      </c>
      <c r="M3" s="8">
        <v>4.3</v>
      </c>
      <c r="N3" s="8">
        <v>4.5999999999999996</v>
      </c>
      <c r="O3" s="9">
        <f>N3/$F$3</f>
        <v>3.833333333333333E-2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6">
        <v>13.3</v>
      </c>
      <c r="C7" s="36">
        <v>3.11</v>
      </c>
      <c r="D7" s="31">
        <f t="shared" ref="D7:D22" si="0">C7/$I$3</f>
        <v>1.0032258064516129</v>
      </c>
      <c r="E7" s="27"/>
      <c r="F7" s="29" t="s">
        <v>21</v>
      </c>
      <c r="G7" s="12">
        <f>MAX(B7:B22)</f>
        <v>13.32</v>
      </c>
      <c r="H7" s="12">
        <f>MAX(C7:C22)</f>
        <v>3.23</v>
      </c>
      <c r="J7"/>
      <c r="K7"/>
    </row>
    <row r="8" spans="1:15">
      <c r="A8" s="30">
        <v>2</v>
      </c>
      <c r="B8" s="36">
        <v>13.3</v>
      </c>
      <c r="C8" s="36">
        <v>3.09</v>
      </c>
      <c r="D8" s="31">
        <f t="shared" si="0"/>
        <v>0.99677419354838703</v>
      </c>
      <c r="E8" s="27"/>
      <c r="F8" s="29" t="s">
        <v>22</v>
      </c>
      <c r="G8" s="12">
        <f>MIN(B7:B22)</f>
        <v>13.28</v>
      </c>
      <c r="H8" s="12">
        <f>MIN(C7:C22)</f>
        <v>3.02</v>
      </c>
      <c r="J8"/>
      <c r="K8"/>
    </row>
    <row r="9" spans="1:15">
      <c r="A9" s="30">
        <v>3</v>
      </c>
      <c r="B9" s="36">
        <v>13.32</v>
      </c>
      <c r="C9" s="36">
        <v>3.23</v>
      </c>
      <c r="D9" s="31">
        <f t="shared" si="0"/>
        <v>1.0419354838709678</v>
      </c>
      <c r="E9" s="27"/>
      <c r="J9"/>
      <c r="K9"/>
    </row>
    <row r="10" spans="1:15">
      <c r="A10" s="30">
        <v>4</v>
      </c>
      <c r="B10" s="36">
        <v>13.29</v>
      </c>
      <c r="C10" s="36">
        <v>3.11</v>
      </c>
      <c r="D10" s="31">
        <f t="shared" si="0"/>
        <v>1.0032258064516129</v>
      </c>
      <c r="E10" s="27"/>
      <c r="J10"/>
      <c r="K10"/>
    </row>
    <row r="11" spans="1:15">
      <c r="A11" s="30">
        <v>5</v>
      </c>
      <c r="B11" s="36">
        <v>13.29</v>
      </c>
      <c r="C11" s="36">
        <v>3.1</v>
      </c>
      <c r="D11" s="31">
        <f t="shared" si="0"/>
        <v>1</v>
      </c>
      <c r="E11" s="27"/>
      <c r="F11" s="29" t="s">
        <v>19</v>
      </c>
      <c r="G11" s="13">
        <v>119.6</v>
      </c>
      <c r="H11" s="12">
        <f>G11/$J$3</f>
        <v>13.288888888888888</v>
      </c>
      <c r="J11" s="24"/>
      <c r="K11"/>
    </row>
    <row r="12" spans="1:15">
      <c r="A12" s="30">
        <v>6</v>
      </c>
      <c r="B12" s="36">
        <v>13.29</v>
      </c>
      <c r="C12" s="36">
        <v>3.11</v>
      </c>
      <c r="D12" s="31">
        <f t="shared" si="0"/>
        <v>1.0032258064516129</v>
      </c>
      <c r="E12" s="27"/>
      <c r="J12"/>
      <c r="K12"/>
    </row>
    <row r="13" spans="1:15">
      <c r="A13" s="30">
        <v>7</v>
      </c>
      <c r="B13" s="36">
        <v>13.28</v>
      </c>
      <c r="C13" s="36">
        <v>3.15</v>
      </c>
      <c r="D13" s="31">
        <f t="shared" si="0"/>
        <v>1.0161290322580645</v>
      </c>
      <c r="E13" s="27"/>
      <c r="J13"/>
      <c r="K13"/>
    </row>
    <row r="14" spans="1:15">
      <c r="A14" s="30">
        <v>8</v>
      </c>
      <c r="B14" s="36">
        <v>13.31</v>
      </c>
      <c r="C14" s="36">
        <v>3.17</v>
      </c>
      <c r="D14" s="31">
        <f t="shared" si="0"/>
        <v>1.0225806451612902</v>
      </c>
      <c r="E14" s="27"/>
      <c r="F14" s="40" t="s">
        <v>27</v>
      </c>
      <c r="G14" s="42" t="s">
        <v>49</v>
      </c>
      <c r="H14" s="43"/>
      <c r="I14" s="43"/>
      <c r="J14" s="43"/>
      <c r="K14" s="43"/>
      <c r="L14" s="44"/>
    </row>
    <row r="15" spans="1:15">
      <c r="A15" s="30">
        <v>9</v>
      </c>
      <c r="B15" s="36">
        <v>13.29</v>
      </c>
      <c r="C15" s="36">
        <v>3.02</v>
      </c>
      <c r="D15" s="31">
        <f t="shared" si="0"/>
        <v>0.97419354838709671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23"/>
      <c r="C16" s="32"/>
      <c r="D16" s="31">
        <f t="shared" si="0"/>
        <v>0</v>
      </c>
      <c r="J16"/>
      <c r="K16"/>
    </row>
    <row r="17" spans="1:4">
      <c r="A17" s="30">
        <v>11</v>
      </c>
      <c r="B17" s="23"/>
      <c r="C17" s="32"/>
      <c r="D17" s="31">
        <f t="shared" si="0"/>
        <v>0</v>
      </c>
    </row>
    <row r="18" spans="1:4">
      <c r="A18" s="30">
        <v>12</v>
      </c>
      <c r="B18" s="23"/>
      <c r="C18" s="32"/>
      <c r="D18" s="31">
        <f t="shared" si="0"/>
        <v>0</v>
      </c>
    </row>
    <row r="19" spans="1:4">
      <c r="A19" s="30">
        <v>13</v>
      </c>
      <c r="B19" s="23"/>
      <c r="C19" s="32"/>
      <c r="D19" s="31">
        <f t="shared" si="0"/>
        <v>0</v>
      </c>
    </row>
    <row r="20" spans="1:4">
      <c r="A20" s="30">
        <v>14</v>
      </c>
      <c r="B20" s="23"/>
      <c r="C20" s="32"/>
      <c r="D20" s="31">
        <f t="shared" si="0"/>
        <v>0</v>
      </c>
    </row>
    <row r="21" spans="1:4">
      <c r="A21" s="30">
        <v>15</v>
      </c>
      <c r="B21" s="23"/>
      <c r="C21" s="32"/>
      <c r="D21" s="31">
        <f t="shared" si="0"/>
        <v>0</v>
      </c>
    </row>
    <row r="22" spans="1:4">
      <c r="A22" s="30">
        <v>16</v>
      </c>
      <c r="B22" s="32"/>
      <c r="C22" s="32"/>
      <c r="D22" s="31">
        <f t="shared" si="0"/>
        <v>0</v>
      </c>
    </row>
  </sheetData>
  <mergeCells count="2">
    <mergeCell ref="F14:F15"/>
    <mergeCell ref="G14:L15"/>
  </mergeCells>
  <phoneticPr fontId="19" type="noConversion"/>
  <conditionalFormatting sqref="D7:D22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K9" sqref="K9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50</v>
      </c>
      <c r="D3" s="7" t="s">
        <v>23</v>
      </c>
      <c r="E3" s="4" t="s">
        <v>29</v>
      </c>
      <c r="F3" s="6">
        <v>65</v>
      </c>
      <c r="G3" s="10" t="s">
        <v>51</v>
      </c>
      <c r="H3" s="10"/>
      <c r="I3" s="5">
        <v>6.8</v>
      </c>
      <c r="J3" s="6">
        <v>1</v>
      </c>
      <c r="K3" s="11">
        <v>22</v>
      </c>
      <c r="L3" s="11">
        <v>22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13.15</v>
      </c>
      <c r="C7" s="32">
        <v>6.21</v>
      </c>
      <c r="D7" s="31">
        <f t="shared" ref="D7:D22" si="0">C7/$I$3</f>
        <v>0.91323529411764703</v>
      </c>
      <c r="E7" s="27"/>
      <c r="F7" s="29" t="s">
        <v>21</v>
      </c>
      <c r="G7" s="12">
        <f>MAX(B7:B22)</f>
        <v>13.15</v>
      </c>
      <c r="H7" s="12">
        <f>MAX(C7:C22)</f>
        <v>6.21</v>
      </c>
      <c r="J7"/>
      <c r="K7"/>
    </row>
    <row r="8" spans="1:15">
      <c r="A8" s="30">
        <v>2</v>
      </c>
      <c r="B8" s="32"/>
      <c r="C8" s="32"/>
      <c r="D8" s="31">
        <f t="shared" si="0"/>
        <v>0</v>
      </c>
      <c r="E8" s="27"/>
      <c r="F8" s="29" t="s">
        <v>22</v>
      </c>
      <c r="G8" s="12">
        <f>MIN(B7:B22)</f>
        <v>13.15</v>
      </c>
      <c r="H8" s="12">
        <f>MIN(C7:C22)</f>
        <v>6.21</v>
      </c>
      <c r="J8"/>
      <c r="K8"/>
    </row>
    <row r="9" spans="1:15">
      <c r="A9" s="30">
        <v>3</v>
      </c>
      <c r="B9" s="32"/>
      <c r="C9" s="32"/>
      <c r="D9" s="31">
        <f t="shared" si="0"/>
        <v>0</v>
      </c>
      <c r="E9" s="27"/>
      <c r="J9"/>
      <c r="K9"/>
    </row>
    <row r="10" spans="1:15">
      <c r="A10" s="30">
        <v>4</v>
      </c>
      <c r="B10" s="32"/>
      <c r="C10" s="32"/>
      <c r="D10" s="31">
        <f t="shared" si="0"/>
        <v>0</v>
      </c>
      <c r="E10" s="27"/>
      <c r="J10"/>
      <c r="K10"/>
    </row>
    <row r="11" spans="1:15">
      <c r="A11" s="30">
        <v>5</v>
      </c>
      <c r="B11" s="32"/>
      <c r="C11" s="32"/>
      <c r="D11" s="31">
        <f t="shared" si="0"/>
        <v>0</v>
      </c>
      <c r="E11" s="27"/>
      <c r="F11" s="29" t="s">
        <v>19</v>
      </c>
      <c r="G11" s="13">
        <v>13.15</v>
      </c>
      <c r="H11" s="12">
        <f>G11/$J$3</f>
        <v>13.15</v>
      </c>
      <c r="J11" s="24"/>
      <c r="K11"/>
    </row>
    <row r="12" spans="1:15">
      <c r="A12" s="30">
        <v>6</v>
      </c>
      <c r="B12" s="32"/>
      <c r="C12" s="32"/>
      <c r="D12" s="31">
        <f t="shared" si="0"/>
        <v>0</v>
      </c>
      <c r="E12" s="27"/>
      <c r="J12"/>
      <c r="K12"/>
    </row>
    <row r="13" spans="1:15">
      <c r="A13" s="30">
        <v>7</v>
      </c>
      <c r="B13" s="32"/>
      <c r="C13" s="32"/>
      <c r="D13" s="31">
        <f t="shared" si="0"/>
        <v>0</v>
      </c>
      <c r="E13" s="27"/>
      <c r="J13"/>
      <c r="K13"/>
    </row>
    <row r="14" spans="1:15">
      <c r="A14" s="30">
        <v>8</v>
      </c>
      <c r="B14" s="32"/>
      <c r="C14" s="32"/>
      <c r="D14" s="31">
        <f t="shared" si="0"/>
        <v>0</v>
      </c>
      <c r="E14" s="27"/>
      <c r="F14" s="40" t="s">
        <v>27</v>
      </c>
      <c r="G14" s="42" t="s">
        <v>80</v>
      </c>
      <c r="H14" s="43"/>
      <c r="I14" s="43"/>
      <c r="J14" s="43"/>
      <c r="K14" s="43"/>
      <c r="L14" s="44"/>
    </row>
    <row r="15" spans="1:15">
      <c r="A15" s="30">
        <v>9</v>
      </c>
      <c r="B15" s="32"/>
      <c r="C15" s="32"/>
      <c r="D15" s="31">
        <f t="shared" si="0"/>
        <v>0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32"/>
      <c r="C16" s="32"/>
      <c r="D16" s="31">
        <f t="shared" si="0"/>
        <v>0</v>
      </c>
      <c r="J16"/>
      <c r="K16"/>
    </row>
    <row r="17" spans="1:4">
      <c r="A17" s="30">
        <v>11</v>
      </c>
      <c r="B17" s="32"/>
      <c r="C17" s="32"/>
      <c r="D17" s="31">
        <f t="shared" si="0"/>
        <v>0</v>
      </c>
    </row>
    <row r="18" spans="1:4">
      <c r="A18" s="30">
        <v>12</v>
      </c>
      <c r="B18" s="32"/>
      <c r="C18" s="32"/>
      <c r="D18" s="31">
        <f t="shared" si="0"/>
        <v>0</v>
      </c>
    </row>
    <row r="19" spans="1:4">
      <c r="A19" s="30">
        <v>13</v>
      </c>
      <c r="B19" s="32"/>
      <c r="C19" s="32"/>
      <c r="D19" s="31">
        <f t="shared" si="0"/>
        <v>0</v>
      </c>
    </row>
    <row r="20" spans="1:4">
      <c r="A20" s="30">
        <v>14</v>
      </c>
      <c r="B20" s="32"/>
      <c r="C20" s="32"/>
      <c r="D20" s="31">
        <f t="shared" si="0"/>
        <v>0</v>
      </c>
    </row>
    <row r="21" spans="1:4">
      <c r="A21" s="30">
        <v>15</v>
      </c>
      <c r="B21" s="32"/>
      <c r="C21" s="32"/>
      <c r="D21" s="31">
        <f t="shared" si="0"/>
        <v>0</v>
      </c>
    </row>
    <row r="22" spans="1:4">
      <c r="A22" s="30">
        <v>16</v>
      </c>
      <c r="B22" s="32"/>
      <c r="C22" s="32"/>
      <c r="D22" s="31">
        <f t="shared" si="0"/>
        <v>0</v>
      </c>
    </row>
  </sheetData>
  <mergeCells count="2">
    <mergeCell ref="F14:F15"/>
    <mergeCell ref="G14:L15"/>
  </mergeCells>
  <phoneticPr fontId="19" type="noConversion"/>
  <conditionalFormatting sqref="D7:D2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C1" workbookViewId="0">
      <selection activeCell="M3" sqref="M3:N3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53</v>
      </c>
      <c r="D3" s="7" t="s">
        <v>23</v>
      </c>
      <c r="E3" s="4" t="s">
        <v>52</v>
      </c>
      <c r="F3" s="6">
        <v>40</v>
      </c>
      <c r="G3" s="10" t="s">
        <v>54</v>
      </c>
      <c r="H3" s="10"/>
      <c r="I3" s="5">
        <v>8</v>
      </c>
      <c r="J3" s="6">
        <v>16</v>
      </c>
      <c r="K3" s="11">
        <v>22</v>
      </c>
      <c r="L3" s="11">
        <v>22</v>
      </c>
      <c r="M3" s="8">
        <v>0</v>
      </c>
      <c r="N3" s="8" t="s">
        <v>82</v>
      </c>
      <c r="O3" s="9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6">
        <v>13.29</v>
      </c>
      <c r="C7" s="36">
        <v>12.67</v>
      </c>
      <c r="D7" s="31">
        <f t="shared" ref="D7:D22" si="0">C7/$I$3</f>
        <v>1.58375</v>
      </c>
      <c r="E7" s="27"/>
      <c r="F7" s="29" t="s">
        <v>21</v>
      </c>
      <c r="G7" s="12">
        <f>MAX(B7:B22)</f>
        <v>13.36</v>
      </c>
      <c r="H7" s="12">
        <f>MAX(C7:C22)</f>
        <v>15.83</v>
      </c>
      <c r="J7"/>
      <c r="K7"/>
    </row>
    <row r="8" spans="1:15">
      <c r="A8" s="30">
        <v>2</v>
      </c>
      <c r="B8" s="36">
        <v>13.3</v>
      </c>
      <c r="C8" s="36">
        <v>15.83</v>
      </c>
      <c r="D8" s="31">
        <f t="shared" si="0"/>
        <v>1.97875</v>
      </c>
      <c r="E8" s="27"/>
      <c r="F8" s="29" t="s">
        <v>22</v>
      </c>
      <c r="G8" s="12">
        <f>MIN(B7:B22)</f>
        <v>13.19</v>
      </c>
      <c r="H8" s="12">
        <f>MIN(C7:C22)</f>
        <v>9.48</v>
      </c>
      <c r="J8"/>
      <c r="K8"/>
    </row>
    <row r="9" spans="1:15">
      <c r="A9" s="30">
        <v>3</v>
      </c>
      <c r="B9" s="36">
        <v>13.32</v>
      </c>
      <c r="C9" s="36">
        <v>14.59</v>
      </c>
      <c r="D9" s="31">
        <f t="shared" si="0"/>
        <v>1.82375</v>
      </c>
      <c r="E9" s="27"/>
      <c r="J9"/>
      <c r="K9"/>
    </row>
    <row r="10" spans="1:15">
      <c r="A10" s="30">
        <v>4</v>
      </c>
      <c r="B10" s="36">
        <v>13.32</v>
      </c>
      <c r="C10" s="36">
        <v>14.92</v>
      </c>
      <c r="D10" s="31">
        <f t="shared" si="0"/>
        <v>1.865</v>
      </c>
      <c r="E10" s="27"/>
      <c r="J10"/>
      <c r="K10"/>
    </row>
    <row r="11" spans="1:15">
      <c r="A11" s="30">
        <v>5</v>
      </c>
      <c r="B11" s="36">
        <v>13.32</v>
      </c>
      <c r="C11" s="36">
        <v>12.78</v>
      </c>
      <c r="D11" s="31">
        <f t="shared" si="0"/>
        <v>1.5974999999999999</v>
      </c>
      <c r="E11" s="27"/>
      <c r="F11" s="29" t="s">
        <v>19</v>
      </c>
      <c r="G11" s="13">
        <f>SUM(B7:B22)</f>
        <v>212.82</v>
      </c>
      <c r="H11" s="12">
        <f>G11/$J$3</f>
        <v>13.30125</v>
      </c>
      <c r="J11" s="24"/>
      <c r="K11"/>
    </row>
    <row r="12" spans="1:15">
      <c r="A12" s="30">
        <v>6</v>
      </c>
      <c r="B12" s="36">
        <v>13.27</v>
      </c>
      <c r="C12" s="36">
        <v>13.59</v>
      </c>
      <c r="D12" s="31">
        <f t="shared" si="0"/>
        <v>1.69875</v>
      </c>
      <c r="E12" s="27"/>
      <c r="J12"/>
      <c r="K12"/>
    </row>
    <row r="13" spans="1:15">
      <c r="A13" s="30">
        <v>7</v>
      </c>
      <c r="B13" s="36">
        <v>13.28</v>
      </c>
      <c r="C13" s="36">
        <v>13.28</v>
      </c>
      <c r="D13" s="31">
        <f t="shared" si="0"/>
        <v>1.66</v>
      </c>
      <c r="E13" s="27"/>
      <c r="J13"/>
      <c r="K13"/>
    </row>
    <row r="14" spans="1:15">
      <c r="A14" s="30">
        <v>8</v>
      </c>
      <c r="B14" s="36">
        <v>13.19</v>
      </c>
      <c r="C14" s="36">
        <v>14.31</v>
      </c>
      <c r="D14" s="31">
        <f t="shared" si="0"/>
        <v>1.7887500000000001</v>
      </c>
      <c r="E14" s="27"/>
      <c r="F14" s="40" t="s">
        <v>27</v>
      </c>
      <c r="G14" s="42" t="s">
        <v>55</v>
      </c>
      <c r="H14" s="43"/>
      <c r="I14" s="43"/>
      <c r="J14" s="43"/>
      <c r="K14" s="43"/>
      <c r="L14" s="44"/>
    </row>
    <row r="15" spans="1:15">
      <c r="A15" s="30">
        <v>9</v>
      </c>
      <c r="B15" s="36">
        <v>13.33</v>
      </c>
      <c r="C15" s="36">
        <v>13.07</v>
      </c>
      <c r="D15" s="31">
        <f t="shared" si="0"/>
        <v>1.63375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36">
        <v>13.33</v>
      </c>
      <c r="C16" s="36">
        <v>10.56</v>
      </c>
      <c r="D16" s="31">
        <f t="shared" si="0"/>
        <v>1.32</v>
      </c>
      <c r="J16"/>
      <c r="K16"/>
    </row>
    <row r="17" spans="1:4">
      <c r="A17" s="30">
        <v>11</v>
      </c>
      <c r="B17" s="36">
        <v>13.35</v>
      </c>
      <c r="C17" s="36">
        <v>9.48</v>
      </c>
      <c r="D17" s="31">
        <f t="shared" si="0"/>
        <v>1.1850000000000001</v>
      </c>
    </row>
    <row r="18" spans="1:4">
      <c r="A18" s="30">
        <v>12</v>
      </c>
      <c r="B18" s="36">
        <v>13.36</v>
      </c>
      <c r="C18" s="36">
        <v>10.23</v>
      </c>
      <c r="D18" s="31">
        <f t="shared" si="0"/>
        <v>1.2787500000000001</v>
      </c>
    </row>
    <row r="19" spans="1:4">
      <c r="A19" s="30">
        <v>13</v>
      </c>
      <c r="B19" s="36">
        <v>13.33</v>
      </c>
      <c r="C19" s="36">
        <v>10.46</v>
      </c>
      <c r="D19" s="31">
        <f t="shared" si="0"/>
        <v>1.3075000000000001</v>
      </c>
    </row>
    <row r="20" spans="1:4">
      <c r="A20" s="30">
        <v>14</v>
      </c>
      <c r="B20" s="36">
        <v>13.3</v>
      </c>
      <c r="C20" s="36">
        <v>14.82</v>
      </c>
      <c r="D20" s="31">
        <f t="shared" si="0"/>
        <v>1.8525</v>
      </c>
    </row>
    <row r="21" spans="1:4">
      <c r="A21" s="30">
        <v>15</v>
      </c>
      <c r="B21" s="36">
        <v>13.28</v>
      </c>
      <c r="C21" s="36">
        <v>13.74</v>
      </c>
      <c r="D21" s="31">
        <f t="shared" si="0"/>
        <v>1.7175</v>
      </c>
    </row>
    <row r="22" spans="1:4">
      <c r="A22" s="30">
        <v>16</v>
      </c>
      <c r="B22" s="36">
        <v>13.25</v>
      </c>
      <c r="C22" s="36">
        <v>13.67</v>
      </c>
      <c r="D22" s="31">
        <f t="shared" si="0"/>
        <v>1.70875</v>
      </c>
    </row>
  </sheetData>
  <mergeCells count="2">
    <mergeCell ref="F14:F15"/>
    <mergeCell ref="G14:L15"/>
  </mergeCells>
  <phoneticPr fontId="19" type="noConversion"/>
  <conditionalFormatting sqref="D7:D22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B19" sqref="B19:B20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5" style="34" bestFit="1" customWidth="1"/>
    <col min="6" max="6" width="6.19921875" style="34" customWidth="1"/>
    <col min="7" max="7" width="8.796875" style="34"/>
    <col min="8" max="8" width="20.8984375" style="33" bestFit="1" customWidth="1"/>
    <col min="9" max="9" width="13.69921875" style="33" bestFit="1" customWidth="1"/>
    <col min="10" max="10" width="11.09765625" style="33" customWidth="1"/>
    <col min="11" max="12" width="17" style="33" customWidth="1"/>
    <col min="13" max="13" width="15.09765625" bestFit="1" customWidth="1"/>
    <col min="14" max="14" width="9.09765625" bestFit="1" customWidth="1"/>
    <col min="15" max="15" width="9" bestFit="1" customWidth="1"/>
    <col min="16" max="16" width="14" bestFit="1" customWidth="1"/>
  </cols>
  <sheetData>
    <row r="1" spans="1:16" ht="18" thickBot="1"/>
    <row r="2" spans="1:16" ht="16.5" customHeight="1" thickBot="1">
      <c r="A2" s="19" t="s">
        <v>5</v>
      </c>
      <c r="B2" s="19" t="s">
        <v>4</v>
      </c>
      <c r="C2" s="19" t="s">
        <v>6</v>
      </c>
      <c r="D2" s="37" t="s">
        <v>7</v>
      </c>
      <c r="E2" s="48" t="s">
        <v>8</v>
      </c>
      <c r="F2" s="49"/>
      <c r="G2" s="20" t="s">
        <v>15</v>
      </c>
      <c r="H2" s="21" t="s">
        <v>9</v>
      </c>
      <c r="I2" s="21" t="s">
        <v>20</v>
      </c>
      <c r="J2" s="21" t="s">
        <v>10</v>
      </c>
      <c r="K2" s="21" t="s">
        <v>11</v>
      </c>
      <c r="L2" s="21" t="s">
        <v>16</v>
      </c>
      <c r="M2" s="21" t="s">
        <v>17</v>
      </c>
      <c r="N2" s="21" t="s">
        <v>12</v>
      </c>
      <c r="O2" s="21" t="s">
        <v>13</v>
      </c>
      <c r="P2" s="21" t="s">
        <v>14</v>
      </c>
    </row>
    <row r="3" spans="1:16" ht="16.5" customHeight="1" thickBot="1">
      <c r="A3" s="10">
        <v>45855</v>
      </c>
      <c r="B3" s="7" t="s">
        <v>24</v>
      </c>
      <c r="C3" s="22" t="s">
        <v>56</v>
      </c>
      <c r="D3" s="38" t="s">
        <v>23</v>
      </c>
      <c r="E3" s="50" t="s">
        <v>57</v>
      </c>
      <c r="F3" s="51"/>
      <c r="G3" s="6">
        <v>200</v>
      </c>
      <c r="H3" s="10" t="s">
        <v>58</v>
      </c>
      <c r="I3" s="10"/>
      <c r="J3" s="5">
        <v>2.2999999999999998</v>
      </c>
      <c r="K3" s="6">
        <v>16</v>
      </c>
      <c r="L3" s="11">
        <v>28</v>
      </c>
      <c r="M3" s="11">
        <v>28</v>
      </c>
      <c r="N3" s="8">
        <v>0</v>
      </c>
      <c r="O3" s="8">
        <v>0</v>
      </c>
      <c r="P3" s="9">
        <f>O3/$G$3</f>
        <v>0</v>
      </c>
    </row>
    <row r="4" spans="1:16" ht="6.75" customHeight="1">
      <c r="A4" s="1"/>
      <c r="B4" s="1"/>
      <c r="C4" s="1"/>
      <c r="D4" s="1"/>
      <c r="E4" s="2"/>
      <c r="F4" s="2"/>
      <c r="G4" s="2"/>
      <c r="H4" s="3"/>
      <c r="I4" s="3"/>
      <c r="J4" s="3"/>
      <c r="K4" s="3"/>
      <c r="L4" s="3"/>
    </row>
    <row r="5" spans="1:16" ht="6.75" customHeight="1">
      <c r="A5" s="1"/>
      <c r="B5" s="1"/>
      <c r="C5" s="1"/>
      <c r="D5" s="1"/>
      <c r="E5" s="2"/>
      <c r="F5" s="2"/>
      <c r="G5" s="2"/>
      <c r="H5" s="3"/>
      <c r="I5" s="3"/>
      <c r="J5" s="3"/>
      <c r="K5" s="3"/>
      <c r="L5" s="3"/>
    </row>
    <row r="6" spans="1:16">
      <c r="A6" s="14" t="s">
        <v>0</v>
      </c>
      <c r="B6" s="15" t="s">
        <v>1</v>
      </c>
      <c r="C6" s="16" t="s">
        <v>3</v>
      </c>
      <c r="D6" s="16" t="s">
        <v>2</v>
      </c>
      <c r="E6" s="16" t="s">
        <v>65</v>
      </c>
      <c r="F6" s="28"/>
      <c r="G6" s="17"/>
      <c r="H6" s="18" t="s">
        <v>18</v>
      </c>
      <c r="I6" s="18" t="s">
        <v>3</v>
      </c>
      <c r="J6"/>
      <c r="K6"/>
      <c r="L6"/>
    </row>
    <row r="7" spans="1:16">
      <c r="A7" s="30">
        <v>1</v>
      </c>
      <c r="B7" s="36">
        <v>13.33</v>
      </c>
      <c r="C7" s="36">
        <v>1.97</v>
      </c>
      <c r="D7" s="31">
        <f t="shared" ref="D7:D22" si="0">C7/$J$3</f>
        <v>0.85652173913043483</v>
      </c>
      <c r="E7" s="39" t="s">
        <v>60</v>
      </c>
      <c r="F7" s="27"/>
      <c r="G7" s="29" t="s">
        <v>21</v>
      </c>
      <c r="H7" s="12">
        <f>MAX(B7:B22)</f>
        <v>13.45</v>
      </c>
      <c r="I7" s="12">
        <f>MAX(C7:C22)</f>
        <v>2.1</v>
      </c>
      <c r="K7"/>
      <c r="L7"/>
    </row>
    <row r="8" spans="1:16">
      <c r="A8" s="30">
        <v>2</v>
      </c>
      <c r="B8" s="36">
        <v>13.45</v>
      </c>
      <c r="C8" s="36">
        <v>1.98</v>
      </c>
      <c r="D8" s="31">
        <f t="shared" si="0"/>
        <v>0.86086956521739133</v>
      </c>
      <c r="E8" s="39" t="s">
        <v>61</v>
      </c>
      <c r="F8" s="27"/>
      <c r="G8" s="29" t="s">
        <v>22</v>
      </c>
      <c r="H8" s="12">
        <f>MIN(B7:B22)</f>
        <v>13.16</v>
      </c>
      <c r="I8" s="12">
        <f>MIN(C7:C22)</f>
        <v>1.91</v>
      </c>
      <c r="K8"/>
      <c r="L8"/>
    </row>
    <row r="9" spans="1:16">
      <c r="A9" s="30">
        <v>3</v>
      </c>
      <c r="B9" s="36">
        <v>13.41</v>
      </c>
      <c r="C9" s="36">
        <v>2</v>
      </c>
      <c r="D9" s="31">
        <f t="shared" si="0"/>
        <v>0.86956521739130443</v>
      </c>
      <c r="E9" s="39" t="s">
        <v>59</v>
      </c>
      <c r="F9" s="27"/>
      <c r="K9"/>
      <c r="L9"/>
    </row>
    <row r="10" spans="1:16">
      <c r="A10" s="30">
        <v>4</v>
      </c>
      <c r="B10" s="36">
        <v>13.37</v>
      </c>
      <c r="C10" s="36">
        <v>1.91</v>
      </c>
      <c r="D10" s="31">
        <f t="shared" si="0"/>
        <v>0.83043478260869563</v>
      </c>
      <c r="E10" s="39" t="s">
        <v>59</v>
      </c>
      <c r="F10" s="27"/>
      <c r="K10"/>
      <c r="L10"/>
    </row>
    <row r="11" spans="1:16">
      <c r="A11" s="30">
        <v>5</v>
      </c>
      <c r="B11" s="36">
        <v>13.34</v>
      </c>
      <c r="C11" s="36">
        <v>2.02</v>
      </c>
      <c r="D11" s="31">
        <f t="shared" si="0"/>
        <v>0.87826086956521743</v>
      </c>
      <c r="E11" s="39" t="s">
        <v>62</v>
      </c>
      <c r="F11" s="27"/>
      <c r="G11" s="29" t="s">
        <v>19</v>
      </c>
      <c r="H11" s="12">
        <f>SUM(B7:B8)</f>
        <v>26.78</v>
      </c>
      <c r="I11" s="12">
        <f>H11/$K$3*8</f>
        <v>13.39</v>
      </c>
      <c r="K11" s="24"/>
      <c r="L11"/>
    </row>
    <row r="12" spans="1:16">
      <c r="A12" s="30">
        <v>6</v>
      </c>
      <c r="B12" s="36">
        <v>13.41</v>
      </c>
      <c r="C12" s="36">
        <v>2.04</v>
      </c>
      <c r="D12" s="31">
        <f t="shared" si="0"/>
        <v>0.88695652173913053</v>
      </c>
      <c r="E12" s="39" t="s">
        <v>62</v>
      </c>
      <c r="F12" s="27"/>
      <c r="K12"/>
      <c r="L12"/>
    </row>
    <row r="13" spans="1:16">
      <c r="A13" s="30">
        <v>7</v>
      </c>
      <c r="B13" s="36">
        <v>13.42</v>
      </c>
      <c r="C13" s="36">
        <v>2.1</v>
      </c>
      <c r="D13" s="31">
        <f t="shared" si="0"/>
        <v>0.91304347826086962</v>
      </c>
      <c r="E13" s="39" t="s">
        <v>62</v>
      </c>
      <c r="F13" s="27"/>
      <c r="K13"/>
      <c r="L13"/>
    </row>
    <row r="14" spans="1:16">
      <c r="A14" s="30">
        <v>8</v>
      </c>
      <c r="B14" s="36">
        <v>13.33</v>
      </c>
      <c r="C14" s="36">
        <v>1.96</v>
      </c>
      <c r="D14" s="31">
        <f t="shared" si="0"/>
        <v>0.85217391304347834</v>
      </c>
      <c r="E14" s="39" t="s">
        <v>62</v>
      </c>
      <c r="F14" s="27"/>
      <c r="G14" s="40" t="s">
        <v>27</v>
      </c>
      <c r="H14" s="42" t="s">
        <v>66</v>
      </c>
      <c r="I14" s="43"/>
      <c r="J14" s="43"/>
      <c r="K14" s="43"/>
      <c r="L14" s="43"/>
      <c r="M14" s="44"/>
    </row>
    <row r="15" spans="1:16">
      <c r="A15" s="30">
        <v>9</v>
      </c>
      <c r="B15" s="36">
        <v>13.35</v>
      </c>
      <c r="C15" s="36">
        <v>2</v>
      </c>
      <c r="D15" s="31">
        <f t="shared" si="0"/>
        <v>0.86956521739130443</v>
      </c>
      <c r="E15" s="39" t="s">
        <v>63</v>
      </c>
      <c r="F15" s="27"/>
      <c r="G15" s="41"/>
      <c r="H15" s="45"/>
      <c r="I15" s="46"/>
      <c r="J15" s="46"/>
      <c r="K15" s="46"/>
      <c r="L15" s="46"/>
      <c r="M15" s="47"/>
    </row>
    <row r="16" spans="1:16">
      <c r="A16" s="30">
        <v>10</v>
      </c>
      <c r="B16" s="36">
        <v>13.27</v>
      </c>
      <c r="C16" s="36">
        <v>2.02</v>
      </c>
      <c r="D16" s="31">
        <f t="shared" si="0"/>
        <v>0.87826086956521743</v>
      </c>
      <c r="E16" s="39" t="s">
        <v>63</v>
      </c>
      <c r="K16"/>
      <c r="L16"/>
    </row>
    <row r="17" spans="1:5">
      <c r="A17" s="30">
        <v>11</v>
      </c>
      <c r="B17" s="36">
        <v>13.34</v>
      </c>
      <c r="C17" s="36">
        <v>2.06</v>
      </c>
      <c r="D17" s="31">
        <f t="shared" si="0"/>
        <v>0.89565217391304353</v>
      </c>
      <c r="E17" s="39" t="s">
        <v>63</v>
      </c>
    </row>
    <row r="18" spans="1:5">
      <c r="A18" s="30">
        <v>12</v>
      </c>
      <c r="B18" s="36">
        <v>13.28</v>
      </c>
      <c r="C18" s="36">
        <v>2.02</v>
      </c>
      <c r="D18" s="31">
        <f t="shared" si="0"/>
        <v>0.87826086956521743</v>
      </c>
      <c r="E18" s="39" t="s">
        <v>63</v>
      </c>
    </row>
    <row r="19" spans="1:5">
      <c r="A19" s="30">
        <v>13</v>
      </c>
      <c r="B19" s="36">
        <v>13.29</v>
      </c>
      <c r="C19" s="36">
        <v>1.94</v>
      </c>
      <c r="D19" s="31">
        <f t="shared" si="0"/>
        <v>0.84347826086956523</v>
      </c>
      <c r="E19" s="39" t="s">
        <v>64</v>
      </c>
    </row>
    <row r="20" spans="1:5">
      <c r="A20" s="30">
        <v>14</v>
      </c>
      <c r="B20" s="36">
        <v>13.16</v>
      </c>
      <c r="C20" s="36">
        <v>1.96</v>
      </c>
      <c r="D20" s="31">
        <f t="shared" si="0"/>
        <v>0.85217391304347834</v>
      </c>
      <c r="E20" s="39" t="s">
        <v>64</v>
      </c>
    </row>
    <row r="21" spans="1:5">
      <c r="A21" s="30">
        <v>15</v>
      </c>
      <c r="B21" s="36">
        <v>13.19</v>
      </c>
      <c r="C21" s="36">
        <v>2.02</v>
      </c>
      <c r="D21" s="31">
        <f t="shared" si="0"/>
        <v>0.87826086956521743</v>
      </c>
      <c r="E21" s="39" t="s">
        <v>64</v>
      </c>
    </row>
    <row r="22" spans="1:5">
      <c r="A22" s="30">
        <v>16</v>
      </c>
      <c r="B22" s="36">
        <v>13.26</v>
      </c>
      <c r="C22" s="36">
        <v>1.93</v>
      </c>
      <c r="D22" s="31">
        <f t="shared" si="0"/>
        <v>0.83913043478260874</v>
      </c>
      <c r="E22" s="39" t="s">
        <v>64</v>
      </c>
    </row>
  </sheetData>
  <mergeCells count="4">
    <mergeCell ref="G14:G15"/>
    <mergeCell ref="H14:M15"/>
    <mergeCell ref="E2:F2"/>
    <mergeCell ref="E3:F3"/>
  </mergeCells>
  <phoneticPr fontId="19" type="noConversion"/>
  <conditionalFormatting sqref="D7:D2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C1" workbookViewId="0">
      <selection activeCell="M3" sqref="M3:N3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83</v>
      </c>
      <c r="D3" s="7" t="s">
        <v>23</v>
      </c>
      <c r="E3" s="4" t="s">
        <v>67</v>
      </c>
      <c r="F3" s="6">
        <v>150</v>
      </c>
      <c r="G3" s="10" t="s">
        <v>68</v>
      </c>
      <c r="H3" s="10"/>
      <c r="I3" s="5">
        <v>2.5</v>
      </c>
      <c r="J3" s="6">
        <v>9</v>
      </c>
      <c r="K3" s="11">
        <v>23</v>
      </c>
      <c r="L3" s="11">
        <v>23</v>
      </c>
      <c r="M3" s="8">
        <v>3.4</v>
      </c>
      <c r="N3" s="8">
        <v>4.7</v>
      </c>
      <c r="O3" s="9">
        <f>N3/$F$3</f>
        <v>3.1333333333333331E-2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5">
        <v>13.01</v>
      </c>
      <c r="C7" s="35">
        <v>3.43</v>
      </c>
      <c r="D7" s="31">
        <f t="shared" ref="D7:D18" si="0">C7/$I$3</f>
        <v>1.3720000000000001</v>
      </c>
      <c r="E7" s="27"/>
      <c r="F7" s="29" t="s">
        <v>21</v>
      </c>
      <c r="G7" s="12">
        <f>MAX(B7:B18)</f>
        <v>13.31</v>
      </c>
      <c r="H7" s="12">
        <f>MAX(C7:C18)</f>
        <v>16.23</v>
      </c>
      <c r="J7"/>
      <c r="K7"/>
    </row>
    <row r="8" spans="1:15">
      <c r="A8" s="30">
        <v>2</v>
      </c>
      <c r="B8" s="35">
        <v>13.17</v>
      </c>
      <c r="C8" s="35">
        <v>3.02</v>
      </c>
      <c r="D8" s="31">
        <f t="shared" si="0"/>
        <v>1.208</v>
      </c>
      <c r="E8" s="27"/>
      <c r="F8" s="29" t="s">
        <v>22</v>
      </c>
      <c r="G8" s="12">
        <f>MIN(B7:B18)</f>
        <v>12.86</v>
      </c>
      <c r="H8" s="12">
        <f>MIN(C7:C18)</f>
        <v>2.89</v>
      </c>
      <c r="J8"/>
      <c r="K8"/>
    </row>
    <row r="9" spans="1:15">
      <c r="A9" s="30">
        <v>3</v>
      </c>
      <c r="B9" s="35">
        <v>13.31</v>
      </c>
      <c r="C9" s="35">
        <v>2.89</v>
      </c>
      <c r="D9" s="31">
        <f t="shared" si="0"/>
        <v>1.1560000000000001</v>
      </c>
      <c r="E9" s="27"/>
      <c r="J9"/>
      <c r="K9"/>
    </row>
    <row r="10" spans="1:15">
      <c r="A10" s="30">
        <v>4</v>
      </c>
      <c r="B10" s="35">
        <v>13.19</v>
      </c>
      <c r="C10" s="35">
        <v>3.03</v>
      </c>
      <c r="D10" s="31">
        <f t="shared" si="0"/>
        <v>1.212</v>
      </c>
      <c r="E10" s="27"/>
      <c r="J10"/>
      <c r="K10"/>
    </row>
    <row r="11" spans="1:15">
      <c r="A11" s="30">
        <v>5</v>
      </c>
      <c r="B11" s="35">
        <v>13.15</v>
      </c>
      <c r="C11" s="35">
        <v>3.06</v>
      </c>
      <c r="D11" s="31">
        <f t="shared" si="0"/>
        <v>1.224</v>
      </c>
      <c r="E11" s="27"/>
      <c r="F11" s="29" t="s">
        <v>19</v>
      </c>
      <c r="G11" s="13">
        <f>SUM(B7:B15)</f>
        <v>118.2</v>
      </c>
      <c r="H11" s="12">
        <f>G11/$J$3</f>
        <v>13.133333333333333</v>
      </c>
      <c r="J11" s="24"/>
      <c r="K11"/>
    </row>
    <row r="12" spans="1:15">
      <c r="A12" s="30">
        <v>6</v>
      </c>
      <c r="B12" s="35">
        <v>13.17</v>
      </c>
      <c r="C12" s="35">
        <v>3.11</v>
      </c>
      <c r="D12" s="31">
        <f t="shared" si="0"/>
        <v>1.244</v>
      </c>
      <c r="E12" s="27"/>
      <c r="J12"/>
      <c r="K12"/>
    </row>
    <row r="13" spans="1:15">
      <c r="A13" s="30">
        <v>7</v>
      </c>
      <c r="B13" s="35">
        <v>13.16</v>
      </c>
      <c r="C13" s="35">
        <v>3.05</v>
      </c>
      <c r="D13" s="31">
        <f t="shared" si="0"/>
        <v>1.22</v>
      </c>
      <c r="E13" s="27"/>
      <c r="J13"/>
      <c r="K13"/>
    </row>
    <row r="14" spans="1:15">
      <c r="A14" s="30">
        <v>8</v>
      </c>
      <c r="B14" s="35">
        <v>13.18</v>
      </c>
      <c r="C14" s="35">
        <v>3.04</v>
      </c>
      <c r="D14" s="31">
        <f t="shared" si="0"/>
        <v>1.216</v>
      </c>
      <c r="E14" s="27"/>
      <c r="F14" s="40" t="s">
        <v>27</v>
      </c>
      <c r="G14" s="42" t="s">
        <v>69</v>
      </c>
      <c r="H14" s="43"/>
      <c r="I14" s="43"/>
      <c r="J14" s="43"/>
      <c r="K14" s="43"/>
      <c r="L14" s="44"/>
    </row>
    <row r="15" spans="1:15">
      <c r="A15" s="30">
        <v>9</v>
      </c>
      <c r="B15" s="35">
        <v>12.86</v>
      </c>
      <c r="C15" s="35">
        <v>16.23</v>
      </c>
      <c r="D15" s="31">
        <f t="shared" si="0"/>
        <v>6.492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  <row r="17" spans="1:4">
      <c r="A17" s="30">
        <v>11</v>
      </c>
      <c r="B17" s="23"/>
      <c r="C17" s="23"/>
      <c r="D17" s="31">
        <f t="shared" si="0"/>
        <v>0</v>
      </c>
    </row>
    <row r="18" spans="1:4">
      <c r="A18" s="30">
        <v>12</v>
      </c>
      <c r="B18" s="23"/>
      <c r="C18" s="23"/>
      <c r="D18" s="31">
        <f t="shared" si="0"/>
        <v>0</v>
      </c>
    </row>
  </sheetData>
  <mergeCells count="2">
    <mergeCell ref="F14:F15"/>
    <mergeCell ref="G14:L15"/>
  </mergeCells>
  <phoneticPr fontId="19" type="noConversion"/>
  <conditionalFormatting sqref="D7:D18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C1"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71</v>
      </c>
      <c r="D3" s="7" t="s">
        <v>23</v>
      </c>
      <c r="E3" s="4" t="s">
        <v>25</v>
      </c>
      <c r="F3" s="6">
        <v>120</v>
      </c>
      <c r="G3" s="10" t="s">
        <v>70</v>
      </c>
      <c r="H3" s="10"/>
      <c r="I3" s="5">
        <v>3.1</v>
      </c>
      <c r="J3" s="6">
        <v>2</v>
      </c>
      <c r="K3" s="11">
        <v>23</v>
      </c>
      <c r="L3" s="11">
        <v>23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32">
        <v>13.55</v>
      </c>
      <c r="C7" s="32">
        <v>3.04</v>
      </c>
      <c r="D7" s="31">
        <f t="shared" ref="D7:D18" si="0">C7/$I$3</f>
        <v>0.98064516129032253</v>
      </c>
      <c r="E7" s="27"/>
      <c r="F7" s="29" t="s">
        <v>21</v>
      </c>
      <c r="G7" s="12">
        <f>MAX(B7:B18)</f>
        <v>13.55</v>
      </c>
      <c r="H7" s="12">
        <f>MAX(C7:C18)</f>
        <v>3.04</v>
      </c>
      <c r="J7"/>
      <c r="K7"/>
    </row>
    <row r="8" spans="1:15">
      <c r="A8" s="30">
        <v>2</v>
      </c>
      <c r="B8" s="32">
        <v>13.55</v>
      </c>
      <c r="C8" s="32">
        <v>3.03</v>
      </c>
      <c r="D8" s="31">
        <f t="shared" si="0"/>
        <v>0.97741935483870956</v>
      </c>
      <c r="E8" s="27"/>
      <c r="F8" s="29" t="s">
        <v>22</v>
      </c>
      <c r="G8" s="12">
        <f>MIN(B7:B18)</f>
        <v>13.55</v>
      </c>
      <c r="H8" s="12">
        <f>MIN(C7:C18)</f>
        <v>3.03</v>
      </c>
      <c r="J8"/>
      <c r="K8"/>
    </row>
    <row r="9" spans="1:15">
      <c r="A9" s="30">
        <v>3</v>
      </c>
      <c r="B9" s="35"/>
      <c r="C9" s="35"/>
      <c r="D9" s="31">
        <f t="shared" si="0"/>
        <v>0</v>
      </c>
      <c r="E9" s="27"/>
      <c r="J9"/>
      <c r="K9"/>
    </row>
    <row r="10" spans="1:15">
      <c r="A10" s="30">
        <v>4</v>
      </c>
      <c r="B10" s="35"/>
      <c r="C10" s="35"/>
      <c r="D10" s="31">
        <f t="shared" si="0"/>
        <v>0</v>
      </c>
      <c r="E10" s="27"/>
      <c r="J10"/>
      <c r="K10"/>
    </row>
    <row r="11" spans="1:15">
      <c r="A11" s="30">
        <v>5</v>
      </c>
      <c r="B11" s="35"/>
      <c r="C11" s="35"/>
      <c r="D11" s="31">
        <f t="shared" si="0"/>
        <v>0</v>
      </c>
      <c r="E11" s="27"/>
      <c r="F11" s="29" t="s">
        <v>19</v>
      </c>
      <c r="G11" s="13">
        <f>SUM(B7:B15)</f>
        <v>27.1</v>
      </c>
      <c r="H11" s="12">
        <f>G11/$J$3</f>
        <v>13.55</v>
      </c>
      <c r="J11" s="24"/>
      <c r="K11"/>
    </row>
    <row r="12" spans="1:15">
      <c r="A12" s="30">
        <v>6</v>
      </c>
      <c r="B12" s="35"/>
      <c r="C12" s="35"/>
      <c r="D12" s="31">
        <f t="shared" si="0"/>
        <v>0</v>
      </c>
      <c r="E12" s="27"/>
      <c r="J12"/>
      <c r="K12"/>
    </row>
    <row r="13" spans="1:15">
      <c r="A13" s="30">
        <v>7</v>
      </c>
      <c r="B13" s="35"/>
      <c r="C13" s="35"/>
      <c r="D13" s="31">
        <f t="shared" si="0"/>
        <v>0</v>
      </c>
      <c r="E13" s="27"/>
      <c r="J13"/>
      <c r="K13"/>
    </row>
    <row r="14" spans="1:15">
      <c r="A14" s="30">
        <v>8</v>
      </c>
      <c r="B14" s="35"/>
      <c r="C14" s="35"/>
      <c r="D14" s="31">
        <f t="shared" si="0"/>
        <v>0</v>
      </c>
      <c r="E14" s="27"/>
      <c r="F14" s="40" t="s">
        <v>27</v>
      </c>
      <c r="G14" s="42" t="s">
        <v>72</v>
      </c>
      <c r="H14" s="43"/>
      <c r="I14" s="43"/>
      <c r="J14" s="43"/>
      <c r="K14" s="43"/>
      <c r="L14" s="44"/>
    </row>
    <row r="15" spans="1:15">
      <c r="A15" s="30">
        <v>9</v>
      </c>
      <c r="B15" s="35"/>
      <c r="C15" s="35"/>
      <c r="D15" s="31">
        <f t="shared" si="0"/>
        <v>0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  <row r="17" spans="1:4">
      <c r="A17" s="30">
        <v>11</v>
      </c>
      <c r="B17" s="23"/>
      <c r="C17" s="23"/>
      <c r="D17" s="31">
        <f t="shared" si="0"/>
        <v>0</v>
      </c>
    </row>
    <row r="18" spans="1:4">
      <c r="A18" s="30">
        <v>12</v>
      </c>
      <c r="B18" s="23"/>
      <c r="C18" s="23"/>
      <c r="D18" s="31">
        <f t="shared" si="0"/>
        <v>0</v>
      </c>
    </row>
  </sheetData>
  <mergeCells count="2">
    <mergeCell ref="F14:F15"/>
    <mergeCell ref="G14:L15"/>
  </mergeCells>
  <phoneticPr fontId="19" type="noConversion"/>
  <conditionalFormatting sqref="D7:D18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C1" workbookViewId="0">
      <selection activeCell="I20" sqref="I20"/>
    </sheetView>
  </sheetViews>
  <sheetFormatPr defaultRowHeight="17.399999999999999"/>
  <cols>
    <col min="1" max="1" width="11.09765625" bestFit="1" customWidth="1"/>
    <col min="2" max="2" width="23.5" bestFit="1" customWidth="1"/>
    <col min="3" max="3" width="21.5" bestFit="1" customWidth="1"/>
    <col min="5" max="5" width="11.09765625" style="34" bestFit="1" customWidth="1"/>
    <col min="6" max="6" width="8.796875" style="34"/>
    <col min="7" max="7" width="20.898437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45855</v>
      </c>
      <c r="B3" s="7" t="s">
        <v>24</v>
      </c>
      <c r="C3" s="22" t="s">
        <v>73</v>
      </c>
      <c r="D3" s="7" t="s">
        <v>23</v>
      </c>
      <c r="E3" s="4" t="s">
        <v>74</v>
      </c>
      <c r="F3" s="6">
        <v>120</v>
      </c>
      <c r="G3" s="10" t="s">
        <v>75</v>
      </c>
      <c r="H3" s="10"/>
      <c r="I3" s="5">
        <v>3.1</v>
      </c>
      <c r="J3" s="6">
        <v>9</v>
      </c>
      <c r="K3" s="11">
        <v>27</v>
      </c>
      <c r="L3" s="11" t="s">
        <v>76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12.62</v>
      </c>
      <c r="C7" s="23">
        <v>9.9</v>
      </c>
      <c r="D7" s="31">
        <f t="shared" ref="D7:D18" si="0">C7/$I$3</f>
        <v>3.193548387096774</v>
      </c>
      <c r="E7" s="27"/>
      <c r="F7" s="29" t="s">
        <v>21</v>
      </c>
      <c r="G7" s="12">
        <f>MAX(B7:B18)</f>
        <v>13.46</v>
      </c>
      <c r="H7" s="12">
        <f>MAX(C7:C18)</f>
        <v>9.9</v>
      </c>
      <c r="J7"/>
      <c r="K7"/>
    </row>
    <row r="8" spans="1:15">
      <c r="A8" s="30">
        <v>2</v>
      </c>
      <c r="B8" s="23">
        <v>13.2</v>
      </c>
      <c r="C8" s="23">
        <v>5.44</v>
      </c>
      <c r="D8" s="31">
        <f t="shared" si="0"/>
        <v>1.7548387096774194</v>
      </c>
      <c r="E8" s="27"/>
      <c r="F8" s="29" t="s">
        <v>22</v>
      </c>
      <c r="G8" s="12">
        <f>MIN(B7:B18)</f>
        <v>12.62</v>
      </c>
      <c r="H8" s="12">
        <f>MIN(C7:C18)</f>
        <v>4.9800000000000004</v>
      </c>
      <c r="J8"/>
      <c r="K8"/>
    </row>
    <row r="9" spans="1:15">
      <c r="A9" s="30">
        <v>3</v>
      </c>
      <c r="B9" s="23">
        <v>12.74</v>
      </c>
      <c r="C9" s="23">
        <v>9.75</v>
      </c>
      <c r="D9" s="31">
        <f t="shared" si="0"/>
        <v>3.1451612903225805</v>
      </c>
      <c r="E9" s="27"/>
      <c r="J9"/>
      <c r="K9"/>
    </row>
    <row r="10" spans="1:15">
      <c r="A10" s="30">
        <v>4</v>
      </c>
      <c r="B10" s="23">
        <v>13.24</v>
      </c>
      <c r="C10" s="23">
        <v>5.2</v>
      </c>
      <c r="D10" s="31">
        <f t="shared" si="0"/>
        <v>1.6774193548387097</v>
      </c>
      <c r="E10" s="27"/>
      <c r="J10"/>
      <c r="K10"/>
    </row>
    <row r="11" spans="1:15">
      <c r="A11" s="30">
        <v>5</v>
      </c>
      <c r="B11" s="23">
        <v>13.38</v>
      </c>
      <c r="C11" s="23">
        <v>5.13</v>
      </c>
      <c r="D11" s="31">
        <f t="shared" si="0"/>
        <v>1.6548387096774193</v>
      </c>
      <c r="E11" s="27"/>
      <c r="F11" s="29" t="s">
        <v>19</v>
      </c>
      <c r="G11" s="13">
        <f>SUM(B7:B15)</f>
        <v>118.30000000000003</v>
      </c>
      <c r="H11" s="12">
        <f>G11/$J$3</f>
        <v>13.144444444444447</v>
      </c>
      <c r="J11" s="24"/>
      <c r="K11"/>
    </row>
    <row r="12" spans="1:15">
      <c r="A12" s="30">
        <v>6</v>
      </c>
      <c r="B12" s="23">
        <v>13.46</v>
      </c>
      <c r="C12" s="23">
        <v>4.9800000000000004</v>
      </c>
      <c r="D12" s="31">
        <f t="shared" si="0"/>
        <v>1.6064516129032258</v>
      </c>
      <c r="E12" s="27"/>
      <c r="J12"/>
      <c r="K12"/>
    </row>
    <row r="13" spans="1:15">
      <c r="A13" s="30">
        <v>7</v>
      </c>
      <c r="B13" s="23">
        <v>13.21</v>
      </c>
      <c r="C13" s="23">
        <v>5.05</v>
      </c>
      <c r="D13" s="31">
        <f t="shared" si="0"/>
        <v>1.629032258064516</v>
      </c>
      <c r="E13" s="27"/>
      <c r="J13"/>
      <c r="K13"/>
    </row>
    <row r="14" spans="1:15">
      <c r="A14" s="30">
        <v>8</v>
      </c>
      <c r="B14" s="23">
        <v>13.21</v>
      </c>
      <c r="C14" s="23">
        <v>6.59</v>
      </c>
      <c r="D14" s="31">
        <f t="shared" si="0"/>
        <v>2.1258064516129029</v>
      </c>
      <c r="E14" s="27"/>
      <c r="F14" s="40" t="s">
        <v>27</v>
      </c>
      <c r="G14" s="42" t="s">
        <v>81</v>
      </c>
      <c r="H14" s="43"/>
      <c r="I14" s="43"/>
      <c r="J14" s="43"/>
      <c r="K14" s="43"/>
      <c r="L14" s="44"/>
    </row>
    <row r="15" spans="1:15">
      <c r="A15" s="30">
        <v>9</v>
      </c>
      <c r="B15" s="23">
        <v>13.24</v>
      </c>
      <c r="C15" s="23">
        <v>6.94</v>
      </c>
      <c r="D15" s="31">
        <f t="shared" si="0"/>
        <v>2.2387096774193549</v>
      </c>
      <c r="E15" s="27"/>
      <c r="F15" s="41"/>
      <c r="G15" s="45"/>
      <c r="H15" s="46"/>
      <c r="I15" s="46"/>
      <c r="J15" s="46"/>
      <c r="K15" s="46"/>
      <c r="L15" s="47"/>
    </row>
    <row r="16" spans="1:15">
      <c r="A16" s="30">
        <v>10</v>
      </c>
      <c r="B16" s="23"/>
      <c r="C16" s="23"/>
      <c r="D16" s="31">
        <f t="shared" si="0"/>
        <v>0</v>
      </c>
      <c r="J16"/>
      <c r="K16"/>
    </row>
    <row r="17" spans="1:4">
      <c r="A17" s="30">
        <v>11</v>
      </c>
      <c r="B17" s="23"/>
      <c r="C17" s="23"/>
      <c r="D17" s="31">
        <f t="shared" si="0"/>
        <v>0</v>
      </c>
    </row>
    <row r="18" spans="1:4">
      <c r="A18" s="30">
        <v>12</v>
      </c>
      <c r="B18" s="23"/>
      <c r="C18" s="23"/>
      <c r="D18" s="31">
        <f t="shared" si="0"/>
        <v>0</v>
      </c>
    </row>
  </sheetData>
  <mergeCells count="2">
    <mergeCell ref="F14:F15"/>
    <mergeCell ref="G14:L15"/>
  </mergeCells>
  <phoneticPr fontId="19" type="noConversion"/>
  <conditionalFormatting sqref="D7:D1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신 154kV 변전실 UPS</vt:lpstr>
      <vt:lpstr>신 154kV 변전실 분전실</vt:lpstr>
      <vt:lpstr>ESS UPS</vt:lpstr>
      <vt:lpstr>ESS 분전실</vt:lpstr>
      <vt:lpstr>ESS 주수소화</vt:lpstr>
      <vt:lpstr>구 154kV 변전실 분전실</vt:lpstr>
      <vt:lpstr>구 154kV 변전실 비상조명</vt:lpstr>
      <vt:lpstr>구 154kV 변전실 UPS</vt:lpstr>
      <vt:lpstr>비상발전기실</vt:lpstr>
      <vt:lpstr>중앙수전실(기존부) 분전실</vt:lpstr>
      <vt:lpstr>중앙수전실(기존부) 비상조명</vt:lpstr>
      <vt:lpstr>중앙수전실(증설부) 분전실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2025-07-20T23:12:25Z</dcterms:modified>
</cp:coreProperties>
</file>