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종합 파일" sheetId="3" r:id="rId1"/>
    <sheet name="1" sheetId="2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</sheets>
  <definedNames>
    <definedName name="_xlnm._FilterDatabase" localSheetId="1" hidden="1">'1'!$A$4:$K$28</definedName>
    <definedName name="_xlnm._FilterDatabase" localSheetId="10" hidden="1">'10'!$A$4:$K$4</definedName>
    <definedName name="_xlnm._FilterDatabase" localSheetId="11" hidden="1">'11'!$A$4:$K$4</definedName>
    <definedName name="_xlnm._FilterDatabase" localSheetId="12" hidden="1">'12'!$A$4:$K$4</definedName>
    <definedName name="_xlnm._FilterDatabase" localSheetId="13" hidden="1">'13'!$A$4:$K$4</definedName>
    <definedName name="_xlnm._FilterDatabase" localSheetId="14" hidden="1">'14'!$A$4:$K$4</definedName>
    <definedName name="_xlnm._FilterDatabase" localSheetId="15" hidden="1">'15'!$A$4:$K$4</definedName>
    <definedName name="_xlnm._FilterDatabase" localSheetId="2" hidden="1">'2'!$A$4:$K$4</definedName>
    <definedName name="_xlnm._FilterDatabase" localSheetId="3" hidden="1">'3'!$A$4:$K$4</definedName>
    <definedName name="_xlnm._FilterDatabase" localSheetId="4" hidden="1">'4'!$A$4:$K$4</definedName>
    <definedName name="_xlnm._FilterDatabase" localSheetId="5" hidden="1">'5'!$A$4:$K$4</definedName>
    <definedName name="_xlnm._FilterDatabase" localSheetId="6" hidden="1">'6'!$A$4:$K$4</definedName>
    <definedName name="_xlnm._FilterDatabase" localSheetId="7" hidden="1">'7'!$A$4:$K$4</definedName>
    <definedName name="_xlnm._FilterDatabase" localSheetId="8" hidden="1">'8'!$A$4:$K$4</definedName>
    <definedName name="_xlnm._FilterDatabase" localSheetId="9" hidden="1">'9'!$A$4:$K$4</definedName>
  </definedNames>
  <calcPr calcId="162913"/>
</workbook>
</file>

<file path=xl/calcChain.xml><?xml version="1.0" encoding="utf-8"?>
<calcChain xmlns="http://schemas.openxmlformats.org/spreadsheetml/2006/main">
  <c r="P7" i="3" l="1"/>
  <c r="P6" i="3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A6" i="17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G5" i="17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A6" i="16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G5" i="16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G5" i="15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A7" i="14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G6" i="14"/>
  <c r="A6" i="14"/>
  <c r="G5" i="14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5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A6" i="13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G5" i="13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G5" i="12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G5" i="11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A8" i="6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7" i="6"/>
  <c r="A7" i="6"/>
  <c r="G6" i="6"/>
  <c r="A6" i="6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<sst xmlns="http://schemas.openxmlformats.org/spreadsheetml/2006/main" count="644" uniqueCount="226">
  <si>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</si>
  <si>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</si>
  <si>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</si>
  <si>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</si>
  <si>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</si>
  <si>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</si>
  <si>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</si>
  <si>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</si>
  <si>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</si>
  <si>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</si>
  <si>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</si>
  <si>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</si>
  <si>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</si>
  <si>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</si>
  <si>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</si>
  <si>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</si>
  <si>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</si>
  <si>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</si>
  <si>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</si>
  <si>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구분</t>
    <phoneticPr fontId="19" type="noConversion"/>
  </si>
  <si>
    <t>구분</t>
    <phoneticPr fontId="19" type="noConversion"/>
  </si>
  <si>
    <t>형명</t>
    <phoneticPr fontId="19" type="noConversion"/>
  </si>
  <si>
    <t>제조 로트</t>
    <phoneticPr fontId="19" type="noConversion"/>
  </si>
  <si>
    <t>전압(V)</t>
    <phoneticPr fontId="19" type="noConversion"/>
  </si>
  <si>
    <t>비중(25℃)</t>
    <phoneticPr fontId="19" type="noConversion"/>
  </si>
  <si>
    <t>온도(℃)</t>
    <phoneticPr fontId="19" type="noConversion"/>
  </si>
  <si>
    <t>점검 결과</t>
    <phoneticPr fontId="19" type="noConversion"/>
  </si>
  <si>
    <t>양호</t>
    <phoneticPr fontId="19" type="noConversion"/>
  </si>
  <si>
    <t>-</t>
    <phoneticPr fontId="19" type="noConversion"/>
  </si>
  <si>
    <t>설치 장비</t>
    <phoneticPr fontId="19" type="noConversion"/>
  </si>
  <si>
    <t>AJ네트웍스 V전지 BS 점검내역</t>
    <phoneticPr fontId="19" type="noConversion"/>
  </si>
  <si>
    <t>TY28C109</t>
    <phoneticPr fontId="19" type="noConversion"/>
  </si>
  <si>
    <t>도요타</t>
    <phoneticPr fontId="19" type="noConversion"/>
  </si>
  <si>
    <t>확인 불가</t>
    <phoneticPr fontId="19" type="noConversion"/>
  </si>
  <si>
    <t>확인 불가</t>
    <phoneticPr fontId="19" type="noConversion"/>
  </si>
  <si>
    <t>확인 불가</t>
    <phoneticPr fontId="19" type="noConversion"/>
  </si>
  <si>
    <t>BS</t>
    <phoneticPr fontId="19" type="noConversion"/>
  </si>
  <si>
    <t>AJ네트웍스</t>
    <phoneticPr fontId="19" type="noConversion"/>
  </si>
  <si>
    <t>도요타</t>
    <phoneticPr fontId="19" type="noConversion"/>
  </si>
  <si>
    <t>2.04~2.06</t>
    <phoneticPr fontId="19" type="noConversion"/>
  </si>
  <si>
    <t>1.149~1.222</t>
    <phoneticPr fontId="19" type="noConversion"/>
  </si>
  <si>
    <t>5~12</t>
    <phoneticPr fontId="19" type="noConversion"/>
  </si>
  <si>
    <t>양호</t>
    <phoneticPr fontId="19" type="noConversion"/>
  </si>
  <si>
    <t>VCE600-48V</t>
    <phoneticPr fontId="19" type="noConversion"/>
  </si>
  <si>
    <t>2020.07.06</t>
    <phoneticPr fontId="19" type="noConversion"/>
  </si>
  <si>
    <t>클라크 EPX20FL</t>
    <phoneticPr fontId="19" type="noConversion"/>
  </si>
  <si>
    <t>CL20C195</t>
    <phoneticPr fontId="19" type="noConversion"/>
  </si>
  <si>
    <t>클라크 EPX20FL</t>
    <phoneticPr fontId="19" type="noConversion"/>
  </si>
  <si>
    <t>VCE600-48V</t>
    <phoneticPr fontId="19" type="noConversion"/>
  </si>
  <si>
    <t>2020.07.06</t>
    <phoneticPr fontId="19" type="noConversion"/>
  </si>
  <si>
    <t>1. 총전압 49.83V, 양호</t>
    <phoneticPr fontId="19" type="noConversion"/>
  </si>
  <si>
    <t>2.06~2.08</t>
    <phoneticPr fontId="19" type="noConversion"/>
  </si>
  <si>
    <t>1.198~1.229</t>
    <phoneticPr fontId="19" type="noConversion"/>
  </si>
  <si>
    <t>-</t>
    <phoneticPr fontId="19" type="noConversion"/>
  </si>
  <si>
    <t>도요타 8FB15</t>
    <phoneticPr fontId="19" type="noConversion"/>
  </si>
  <si>
    <t>VCD400M-48V</t>
    <phoneticPr fontId="19" type="noConversion"/>
  </si>
  <si>
    <t>2022.12.09</t>
    <phoneticPr fontId="19" type="noConversion"/>
  </si>
  <si>
    <t>1. 총전압 50.27V, 양호</t>
    <phoneticPr fontId="19" type="noConversion"/>
  </si>
  <si>
    <t>TY15C1375</t>
    <phoneticPr fontId="19" type="noConversion"/>
  </si>
  <si>
    <t>도요타 8FB15</t>
    <phoneticPr fontId="19" type="noConversion"/>
  </si>
  <si>
    <t>VCD400M-48V</t>
    <phoneticPr fontId="19" type="noConversion"/>
  </si>
  <si>
    <t>2022.12.09</t>
    <phoneticPr fontId="19" type="noConversion"/>
  </si>
  <si>
    <t>2.09~2.10</t>
    <phoneticPr fontId="19" type="noConversion"/>
  </si>
  <si>
    <t>1.154~1.217</t>
    <phoneticPr fontId="19" type="noConversion"/>
  </si>
  <si>
    <t>양호</t>
    <phoneticPr fontId="19" type="noConversion"/>
  </si>
  <si>
    <t>비중 편차로 인한 균등충전 필요</t>
    <phoneticPr fontId="19" type="noConversion"/>
  </si>
  <si>
    <t>VCF400-48V</t>
    <phoneticPr fontId="19" type="noConversion"/>
  </si>
  <si>
    <t>2017.04.18</t>
    <phoneticPr fontId="19" type="noConversion"/>
  </si>
  <si>
    <t>코마츠</t>
    <phoneticPr fontId="19" type="noConversion"/>
  </si>
  <si>
    <t>KM15C118</t>
    <phoneticPr fontId="19" type="noConversion"/>
  </si>
  <si>
    <t>코마츠</t>
    <phoneticPr fontId="19" type="noConversion"/>
  </si>
  <si>
    <t>VCF400-48V</t>
    <phoneticPr fontId="19" type="noConversion"/>
  </si>
  <si>
    <t>2017.04.18</t>
    <phoneticPr fontId="19" type="noConversion"/>
  </si>
  <si>
    <t>1.92~1.99</t>
    <phoneticPr fontId="19" type="noConversion"/>
  </si>
  <si>
    <t>1.112~1.152</t>
    <phoneticPr fontId="19" type="noConversion"/>
  </si>
  <si>
    <t>6~7</t>
    <phoneticPr fontId="19" type="noConversion"/>
  </si>
  <si>
    <t>VCDH580M-48V</t>
    <phoneticPr fontId="19" type="noConversion"/>
  </si>
  <si>
    <t>2021.08.19</t>
    <phoneticPr fontId="19" type="noConversion"/>
  </si>
  <si>
    <t>코마츠
FB25EXL-11</t>
    <phoneticPr fontId="19" type="noConversion"/>
  </si>
  <si>
    <t>1. 총전압 48.18V, 충전 필요</t>
    <phoneticPr fontId="19" type="noConversion"/>
  </si>
  <si>
    <t>KM25C117</t>
    <phoneticPr fontId="19" type="noConversion"/>
  </si>
  <si>
    <t>코마츠 FB25EXL-11</t>
    <phoneticPr fontId="19" type="noConversion"/>
  </si>
  <si>
    <t>VCDH580M-48V</t>
    <phoneticPr fontId="19" type="noConversion"/>
  </si>
  <si>
    <t>2021.08.19</t>
    <phoneticPr fontId="19" type="noConversion"/>
  </si>
  <si>
    <t>2.00~2.01</t>
    <phoneticPr fontId="19" type="noConversion"/>
  </si>
  <si>
    <t>1.147~1.169</t>
    <phoneticPr fontId="19" type="noConversion"/>
  </si>
  <si>
    <t>5~7</t>
    <phoneticPr fontId="19" type="noConversion"/>
  </si>
  <si>
    <t>과방전 상태, 충전 필요</t>
    <phoneticPr fontId="19" type="noConversion"/>
  </si>
  <si>
    <t>클라크 EPX20FL</t>
    <phoneticPr fontId="19" type="noConversion"/>
  </si>
  <si>
    <t>확인 불가</t>
    <phoneticPr fontId="19" type="noConversion"/>
  </si>
  <si>
    <t>클라크
EPX20FL</t>
    <phoneticPr fontId="19" type="noConversion"/>
  </si>
  <si>
    <t>1. 총전압 50.42V, 대다수 셀 액 부족, 보액 필요</t>
    <phoneticPr fontId="19" type="noConversion"/>
  </si>
  <si>
    <t>액부족</t>
    <phoneticPr fontId="19" type="noConversion"/>
  </si>
  <si>
    <t>1.242~1.253</t>
    <phoneticPr fontId="19" type="noConversion"/>
  </si>
  <si>
    <t>6~10</t>
    <phoneticPr fontId="19" type="noConversion"/>
  </si>
  <si>
    <t>보액 필요</t>
    <phoneticPr fontId="19" type="noConversion"/>
  </si>
  <si>
    <t>대다수 셀 액 부족, 보액 필요</t>
    <phoneticPr fontId="19" type="noConversion"/>
  </si>
  <si>
    <t>확인 불가
(주황색 커버)</t>
    <phoneticPr fontId="19" type="noConversion"/>
  </si>
  <si>
    <t>도요타</t>
    <phoneticPr fontId="19" type="noConversion"/>
  </si>
  <si>
    <t>액없음</t>
    <phoneticPr fontId="19" type="noConversion"/>
  </si>
  <si>
    <t>TY20C380</t>
    <phoneticPr fontId="19" type="noConversion"/>
  </si>
  <si>
    <t>도요타 8FB20C380</t>
    <phoneticPr fontId="19" type="noConversion"/>
  </si>
  <si>
    <t>확인 불가</t>
    <phoneticPr fontId="19" type="noConversion"/>
  </si>
  <si>
    <t>확인 불가</t>
    <phoneticPr fontId="19" type="noConversion"/>
  </si>
  <si>
    <t>0.11~1.17</t>
    <phoneticPr fontId="19" type="noConversion"/>
  </si>
  <si>
    <t>액없음</t>
    <phoneticPr fontId="19" type="noConversion"/>
  </si>
  <si>
    <t>-</t>
    <phoneticPr fontId="19" type="noConversion"/>
  </si>
  <si>
    <t>교체 권고</t>
    <phoneticPr fontId="19" type="noConversion"/>
  </si>
  <si>
    <t>양호</t>
    <phoneticPr fontId="19" type="noConversion"/>
  </si>
  <si>
    <t>전 셀 액 없음, 교체 권고</t>
    <phoneticPr fontId="19" type="noConversion"/>
  </si>
  <si>
    <t>1. 총전압 20.28V, 전 셀 액 없음, 교체 권고
10번 셀 단자 상승</t>
    <phoneticPr fontId="19" type="noConversion"/>
  </si>
  <si>
    <t>단자 상승</t>
    <phoneticPr fontId="19" type="noConversion"/>
  </si>
  <si>
    <t>VCE740-48V</t>
    <phoneticPr fontId="19" type="noConversion"/>
  </si>
  <si>
    <t>2023.01.04</t>
    <phoneticPr fontId="19" type="noConversion"/>
  </si>
  <si>
    <t>점검 형태</t>
    <phoneticPr fontId="19" type="noConversion"/>
  </si>
  <si>
    <t>1. 총전압 48.88V, 양호</t>
    <phoneticPr fontId="19" type="noConversion"/>
  </si>
  <si>
    <t>CL32C115</t>
    <phoneticPr fontId="19" type="noConversion"/>
  </si>
  <si>
    <t>클라크 EPX32FL</t>
    <phoneticPr fontId="19" type="noConversion"/>
  </si>
  <si>
    <t>VCE740-48V</t>
    <phoneticPr fontId="19" type="noConversion"/>
  </si>
  <si>
    <t>2023.01.04</t>
    <phoneticPr fontId="19" type="noConversion"/>
  </si>
  <si>
    <t>2.02~2.05</t>
    <phoneticPr fontId="19" type="noConversion"/>
  </si>
  <si>
    <t>1.168~1.201</t>
    <phoneticPr fontId="19" type="noConversion"/>
  </si>
  <si>
    <t>6~8</t>
    <phoneticPr fontId="19" type="noConversion"/>
  </si>
  <si>
    <t>충전 필요</t>
    <phoneticPr fontId="19" type="noConversion"/>
  </si>
  <si>
    <t>확인 불가</t>
    <phoneticPr fontId="19" type="noConversion"/>
  </si>
  <si>
    <t>확인 불가</t>
    <phoneticPr fontId="19" type="noConversion"/>
  </si>
  <si>
    <t>도요타
8FBN25</t>
    <phoneticPr fontId="19" type="noConversion"/>
  </si>
  <si>
    <t>1. 총전압 47.90V, 전 셀 액 없음, 보액 필요, 앞유리 파손</t>
    <phoneticPr fontId="19" type="noConversion"/>
  </si>
  <si>
    <t>확인 불가
(TY25C791 앞차량)</t>
    <phoneticPr fontId="19" type="noConversion"/>
  </si>
  <si>
    <t>도요타 8FBN25</t>
    <phoneticPr fontId="19" type="noConversion"/>
  </si>
  <si>
    <t>1.98~2.02</t>
    <phoneticPr fontId="19" type="noConversion"/>
  </si>
  <si>
    <t>액없음</t>
    <phoneticPr fontId="19" type="noConversion"/>
  </si>
  <si>
    <t>-</t>
    <phoneticPr fontId="19" type="noConversion"/>
  </si>
  <si>
    <t>전 셀 액 없음, 보액 필요</t>
    <phoneticPr fontId="19" type="noConversion"/>
  </si>
  <si>
    <t>TY25C791</t>
    <phoneticPr fontId="19" type="noConversion"/>
  </si>
  <si>
    <t>확인 불가</t>
    <phoneticPr fontId="19" type="noConversion"/>
  </si>
  <si>
    <t>1. 총전압 46.35V, (-)메인 케이블 커버 없음 쇼트 위험</t>
    <phoneticPr fontId="19" type="noConversion"/>
  </si>
  <si>
    <t>1.86~2.02</t>
    <phoneticPr fontId="19" type="noConversion"/>
  </si>
  <si>
    <t>1.092~1.155</t>
    <phoneticPr fontId="19" type="noConversion"/>
  </si>
  <si>
    <t>3~5</t>
    <phoneticPr fontId="19" type="noConversion"/>
  </si>
  <si>
    <t>섹터</t>
    <phoneticPr fontId="19" type="noConversion"/>
  </si>
  <si>
    <t>O</t>
    <phoneticPr fontId="19" type="noConversion"/>
  </si>
  <si>
    <t>No</t>
    <phoneticPr fontId="19" type="noConversion"/>
  </si>
  <si>
    <t>일련 번호</t>
    <phoneticPr fontId="19" type="noConversion"/>
  </si>
  <si>
    <t>J</t>
    <phoneticPr fontId="19" type="noConversion"/>
  </si>
  <si>
    <t>TY25C343</t>
    <phoneticPr fontId="19" type="noConversion"/>
  </si>
  <si>
    <t>도요타 8FBCU20</t>
    <phoneticPr fontId="19" type="noConversion"/>
  </si>
  <si>
    <t>도요타
8FBCU20</t>
    <phoneticPr fontId="19" type="noConversion"/>
  </si>
  <si>
    <t>도요타
8FBCU20</t>
    <phoneticPr fontId="19" type="noConversion"/>
  </si>
  <si>
    <t>1.94~1.98</t>
    <phoneticPr fontId="19" type="noConversion"/>
  </si>
  <si>
    <t>1.086~1.128</t>
    <phoneticPr fontId="19" type="noConversion"/>
  </si>
  <si>
    <t>4~5</t>
    <phoneticPr fontId="19" type="noConversion"/>
  </si>
  <si>
    <t>TY15C851</t>
    <phoneticPr fontId="19" type="noConversion"/>
  </si>
  <si>
    <t>도요타 7FB15</t>
    <phoneticPr fontId="19" type="noConversion"/>
  </si>
  <si>
    <t xml:space="preserve"> VCD400M-48V</t>
    <phoneticPr fontId="19" type="noConversion"/>
  </si>
  <si>
    <t>2021.08.27</t>
    <phoneticPr fontId="19" type="noConversion"/>
  </si>
  <si>
    <t>도요타
7FB15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</si>
  <si>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</si>
  <si>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</si>
  <si>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</si>
  <si>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</si>
  <si>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</si>
  <si>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</si>
  <si>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액없음</t>
    <phoneticPr fontId="19" type="noConversion"/>
  </si>
  <si>
    <t>1. 전 셀 액 부족, 부식으로 전압 헌팅 심하여 측정 불가
2. 극판 공기 노출로 수명종료 판단, 교체 권고</t>
    <phoneticPr fontId="19" type="noConversion"/>
  </si>
  <si>
    <t>0.00~1.79
(#1, 3, 4, 5, 9, 10, 18, 20, 21)</t>
    <phoneticPr fontId="19" type="noConversion"/>
  </si>
  <si>
    <t>0.992(#21)
잔여 셀 액 없음</t>
    <phoneticPr fontId="19" type="noConversion"/>
  </si>
  <si>
    <t>4(#21)</t>
    <phoneticPr fontId="19" type="noConversion"/>
  </si>
  <si>
    <t>교체 권고</t>
    <phoneticPr fontId="19" type="noConversion"/>
  </si>
  <si>
    <t>#21번 셀 외 전 셀 액없음, 극판 공기 노출,
수명종료 판단됨에 따라 교체 권고</t>
    <phoneticPr fontId="19" type="noConversion"/>
  </si>
  <si>
    <t>2024.04.18</t>
    <phoneticPr fontId="19" type="noConversion"/>
  </si>
  <si>
    <t>도요타
7FB28</t>
    <phoneticPr fontId="19" type="noConversion"/>
  </si>
  <si>
    <t>1. 총전압 50.62V, 양호</t>
    <phoneticPr fontId="19" type="noConversion"/>
  </si>
  <si>
    <t>TY25C481</t>
    <phoneticPr fontId="19" type="noConversion"/>
  </si>
  <si>
    <t>도요타 7FB28</t>
    <phoneticPr fontId="19" type="noConversion"/>
  </si>
  <si>
    <t>VCDH580M-48V</t>
    <phoneticPr fontId="19" type="noConversion"/>
  </si>
  <si>
    <t>2024.04.18</t>
    <phoneticPr fontId="19" type="noConversion"/>
  </si>
  <si>
    <t>2.10~2.12</t>
    <phoneticPr fontId="19" type="noConversion"/>
  </si>
  <si>
    <t>1.250~1.275</t>
    <phoneticPr fontId="19" type="noConversion"/>
  </si>
  <si>
    <t>양호</t>
    <phoneticPr fontId="19" type="noConversion"/>
  </si>
  <si>
    <t>TY15C163</t>
    <phoneticPr fontId="19" type="noConversion"/>
  </si>
  <si>
    <t xml:space="preserve"> 도요타 7FBE15</t>
    <phoneticPr fontId="19" type="noConversion"/>
  </si>
  <si>
    <t>VCF400-48V</t>
    <phoneticPr fontId="19" type="noConversion"/>
  </si>
  <si>
    <t>2023.02.06</t>
    <phoneticPr fontId="19" type="noConversion"/>
  </si>
  <si>
    <t>2023.02.06</t>
    <phoneticPr fontId="19" type="noConversion"/>
  </si>
  <si>
    <t>도요타
7FBE15</t>
    <phoneticPr fontId="19" type="noConversion"/>
  </si>
  <si>
    <t>1. 총전압 45.72V, 보액 및 충전 필요</t>
    <phoneticPr fontId="19" type="noConversion"/>
  </si>
  <si>
    <t>1.88~1.91</t>
    <phoneticPr fontId="19" type="noConversion"/>
  </si>
  <si>
    <t>1.029~1.060</t>
    <phoneticPr fontId="19" type="noConversion"/>
  </si>
  <si>
    <t>양호</t>
    <phoneticPr fontId="19" type="noConversion"/>
  </si>
  <si>
    <t>과방전 상태, 충전 및 보액 필요</t>
    <phoneticPr fontId="19" type="noConversion"/>
  </si>
  <si>
    <t>VCDH580-48V</t>
    <phoneticPr fontId="19" type="noConversion"/>
  </si>
  <si>
    <t>2023.05.24</t>
    <phoneticPr fontId="19" type="noConversion"/>
  </si>
  <si>
    <t>클라크
EPX20SFL</t>
    <phoneticPr fontId="19" type="noConversion"/>
  </si>
  <si>
    <t>1. 총전압 49.06V, 양호</t>
    <phoneticPr fontId="19" type="noConversion"/>
  </si>
  <si>
    <t>CL20C118</t>
    <phoneticPr fontId="19" type="noConversion"/>
  </si>
  <si>
    <t>클라크 EPX20SFL</t>
    <phoneticPr fontId="19" type="noConversion"/>
  </si>
  <si>
    <t>VCDH580M-48V</t>
    <phoneticPr fontId="19" type="noConversion"/>
  </si>
  <si>
    <t>2023.05.24</t>
    <phoneticPr fontId="19" type="noConversion"/>
  </si>
  <si>
    <t>2.03~2.05</t>
    <phoneticPr fontId="19" type="noConversion"/>
  </si>
  <si>
    <t>1.169~1.192</t>
    <phoneticPr fontId="19" type="noConversion"/>
  </si>
  <si>
    <t>양호</t>
    <phoneticPr fontId="19" type="noConversion"/>
  </si>
  <si>
    <t>구매 권고</t>
    <phoneticPr fontId="19" type="noConversion"/>
  </si>
  <si>
    <t>안전 예방</t>
    <phoneticPr fontId="19" type="noConversion"/>
  </si>
  <si>
    <t>1. 총전압 49.40V, 외관 일부 부식, 지게차 메인플러그 구리선 노출, 절연 처리 필요</t>
    <phoneticPr fontId="19" type="noConversion"/>
  </si>
  <si>
    <t>1. 총전압 47.35V, 약 8년 경과, 과방전으로 인한 충전 필요
외곽 부식으로 인한 젖은 천 청소 필요</t>
    <phoneticPr fontId="19" type="noConversion"/>
  </si>
  <si>
    <t>과방전 상태, 충전 후 회복 불가시 교체 권고,
외곽 부식 청소 필요</t>
    <phoneticPr fontId="19" type="noConversion"/>
  </si>
  <si>
    <t>O</t>
    <phoneticPr fontId="19" type="noConversion"/>
  </si>
  <si>
    <t>O</t>
    <phoneticPr fontId="19" type="noConversion"/>
  </si>
  <si>
    <t>과방전 상태, 충전 후 회복 불가시 교체 권고
(-)메인 케이블 커버 없음, 쇼트 위험</t>
    <phoneticPr fontId="19" type="noConversion"/>
  </si>
  <si>
    <t>안전 예방</t>
    <phoneticPr fontId="19" type="noConversion"/>
  </si>
  <si>
    <t>구매 권고</t>
    <phoneticPr fontId="19" type="noConversion"/>
  </si>
  <si>
    <t>수량</t>
    <phoneticPr fontId="19" type="noConversion"/>
  </si>
  <si>
    <t>O</t>
    <phoneticPr fontId="19" type="noConversion"/>
  </si>
  <si>
    <t>&lt;(-)메인 케이블 인접 부식&gt;</t>
    <phoneticPr fontId="19" type="noConversion"/>
  </si>
  <si>
    <t>&lt;철함 외각 부식&gt;</t>
    <phoneticPr fontId="19" type="noConversion"/>
  </si>
  <si>
    <t>단자 상승</t>
    <phoneticPr fontId="19" type="noConversion"/>
  </si>
  <si>
    <t>극판 공기 노출</t>
    <phoneticPr fontId="19" type="noConversion"/>
  </si>
  <si>
    <t>액없음, 극판
공기 노출</t>
    <phoneticPr fontId="19" type="noConversion"/>
  </si>
  <si>
    <t>(-)메인 케이블
커버 없음</t>
    <phoneticPr fontId="19" type="noConversion"/>
  </si>
  <si>
    <t>부식</t>
    <phoneticPr fontId="19" type="noConversion"/>
  </si>
  <si>
    <t>&lt;극판 공기 노출&gt;</t>
    <phoneticPr fontId="19" type="noConversion"/>
  </si>
  <si>
    <t>O</t>
    <phoneticPr fontId="19" type="noConversion"/>
  </si>
  <si>
    <t>비중 편차로 인한 균등충전 필요
(-)메인 케이블 부식 청소 필요</t>
    <phoneticPr fontId="19" type="noConversion"/>
  </si>
  <si>
    <t>1. 부식 심하여 전압 측정 불가, 과방전 상태로 
충전 후 회복 불가시 교체 필요</t>
    <phoneticPr fontId="19" type="noConversion"/>
  </si>
  <si>
    <t>과방전 상태, 충전 후 회복 불가시 교체 권고
외각 부식 청소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</si>
</sst>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4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g"/><Relationship Id="rId2" Type="http://schemas.openxmlformats.org/officeDocument/2006/relationships/image" Target="../media/image15.jpg"/><Relationship Id="rId1" Type="http://schemas.openxmlformats.org/officeDocument/2006/relationships/image" Target="../media/image14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g"/><Relationship Id="rId1" Type="http://schemas.openxmlformats.org/officeDocument/2006/relationships/image" Target="../media/image17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g"/><Relationship Id="rId2" Type="http://schemas.openxmlformats.org/officeDocument/2006/relationships/image" Target="../media/image20.jpg"/><Relationship Id="rId1" Type="http://schemas.openxmlformats.org/officeDocument/2006/relationships/image" Target="../media/image19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g"/><Relationship Id="rId1" Type="http://schemas.openxmlformats.org/officeDocument/2006/relationships/image" Target="../media/image22.jp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g"/><Relationship Id="rId2" Type="http://schemas.openxmlformats.org/officeDocument/2006/relationships/image" Target="../media/image25.jpg"/><Relationship Id="rId1" Type="http://schemas.openxmlformats.org/officeDocument/2006/relationships/image" Target="../media/image24.jp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eg"/><Relationship Id="rId2" Type="http://schemas.openxmlformats.org/officeDocument/2006/relationships/image" Target="../media/image28.jpeg"/><Relationship Id="rId1" Type="http://schemas.openxmlformats.org/officeDocument/2006/relationships/image" Target="../media/image27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jpeg"/><Relationship Id="rId1" Type="http://schemas.openxmlformats.org/officeDocument/2006/relationships/image" Target="../media/image30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3.jpeg"/><Relationship Id="rId1" Type="http://schemas.openxmlformats.org/officeDocument/2006/relationships/image" Target="../media/image32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jpg"/><Relationship Id="rId1" Type="http://schemas.openxmlformats.org/officeDocument/2006/relationships/image" Target="../media/image3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5</xdr:col>
      <xdr:colOff>0</xdr:colOff>
      <xdr:row>34</xdr:row>
      <xdr:rowOff>149929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9036424"/>
          <a:ext cx="3756211" cy="2839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1127760</xdr:colOff>
      <xdr:row>31</xdr:row>
      <xdr:rowOff>22860</xdr:rowOff>
    </xdr:from>
    <xdr:to>
      <xdr:col>3</xdr:col>
      <xdr:colOff>449580</xdr:colOff>
      <xdr:row>31</xdr:row>
      <xdr:rowOff>2183130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0" y="8976360"/>
          <a:ext cx="2880360" cy="2160270"/>
        </a:xfrm>
        <a:prstGeom prst="rect">
          <a:avLst/>
        </a:prstGeom>
      </xdr:spPr>
    </xdr:pic>
    <xdr:clientData/>
  </xdr:twoCellAnchor>
  <xdr:twoCellAnchor editAs="oneCell">
    <xdr:from>
      <xdr:col>6</xdr:col>
      <xdr:colOff>12840</xdr:colOff>
      <xdr:row>31</xdr:row>
      <xdr:rowOff>5220</xdr:rowOff>
    </xdr:from>
    <xdr:to>
      <xdr:col>9</xdr:col>
      <xdr:colOff>449580</xdr:colOff>
      <xdr:row>32</xdr:row>
      <xdr:rowOff>18972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400" y="8958720"/>
          <a:ext cx="3385680" cy="2200692"/>
        </a:xfrm>
        <a:prstGeom prst="rect">
          <a:avLst/>
        </a:prstGeom>
      </xdr:spPr>
    </xdr:pic>
    <xdr:clientData/>
  </xdr:twoCellAnchor>
  <xdr:twoCellAnchor editAs="oneCell">
    <xdr:from>
      <xdr:col>0</xdr:col>
      <xdr:colOff>1130580</xdr:colOff>
      <xdr:row>33</xdr:row>
      <xdr:rowOff>10440</xdr:rowOff>
    </xdr:from>
    <xdr:to>
      <xdr:col>5</xdr:col>
      <xdr:colOff>0</xdr:colOff>
      <xdr:row>45</xdr:row>
      <xdr:rowOff>132150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580" y="11371860"/>
          <a:ext cx="3769080" cy="2826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31</xdr:row>
      <xdr:rowOff>22860</xdr:rowOff>
    </xdr:from>
    <xdr:to>
      <xdr:col>10</xdr:col>
      <xdr:colOff>1024080</xdr:colOff>
      <xdr:row>31</xdr:row>
      <xdr:rowOff>2110740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0" y="8976360"/>
          <a:ext cx="5260800" cy="2087880"/>
        </a:xfrm>
        <a:prstGeom prst="rect">
          <a:avLst/>
        </a:prstGeom>
      </xdr:spPr>
    </xdr:pic>
    <xdr:clientData/>
  </xdr:twoCellAnchor>
  <xdr:twoCellAnchor editAs="oneCell">
    <xdr:from>
      <xdr:col>1</xdr:col>
      <xdr:colOff>5220</xdr:colOff>
      <xdr:row>30</xdr:row>
      <xdr:rowOff>89040</xdr:rowOff>
    </xdr:from>
    <xdr:to>
      <xdr:col>4</xdr:col>
      <xdr:colOff>653580</xdr:colOff>
      <xdr:row>34</xdr:row>
      <xdr:rowOff>114300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600" y="8943480"/>
          <a:ext cx="3742080" cy="2806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1097280</xdr:colOff>
      <xdr:row>31</xdr:row>
      <xdr:rowOff>15240</xdr:rowOff>
    </xdr:from>
    <xdr:to>
      <xdr:col>8</xdr:col>
      <xdr:colOff>695820</xdr:colOff>
      <xdr:row>31</xdr:row>
      <xdr:rowOff>2133599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6940" y="8968740"/>
          <a:ext cx="2806560" cy="2118359"/>
        </a:xfrm>
        <a:prstGeom prst="rect">
          <a:avLst/>
        </a:prstGeom>
      </xdr:spPr>
    </xdr:pic>
    <xdr:clientData/>
  </xdr:twoCellAnchor>
  <xdr:twoCellAnchor editAs="oneCell">
    <xdr:from>
      <xdr:col>0</xdr:col>
      <xdr:colOff>1118040</xdr:colOff>
      <xdr:row>30</xdr:row>
      <xdr:rowOff>88740</xdr:rowOff>
    </xdr:from>
    <xdr:to>
      <xdr:col>5</xdr:col>
      <xdr:colOff>7620</xdr:colOff>
      <xdr:row>44</xdr:row>
      <xdr:rowOff>22860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50050" y="9511170"/>
          <a:ext cx="4925220" cy="3789240"/>
        </a:xfrm>
        <a:prstGeom prst="rect">
          <a:avLst/>
        </a:prstGeom>
      </xdr:spPr>
    </xdr:pic>
    <xdr:clientData/>
  </xdr:twoCellAnchor>
  <xdr:twoCellAnchor editAs="oneCell">
    <xdr:from>
      <xdr:col>9</xdr:col>
      <xdr:colOff>33300</xdr:colOff>
      <xdr:row>33</xdr:row>
      <xdr:rowOff>25680</xdr:rowOff>
    </xdr:from>
    <xdr:to>
      <xdr:col>11</xdr:col>
      <xdr:colOff>500520</xdr:colOff>
      <xdr:row>42</xdr:row>
      <xdr:rowOff>88440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6800" y="11387100"/>
          <a:ext cx="2806560" cy="2104920"/>
        </a:xfrm>
        <a:prstGeom prst="rect">
          <a:avLst/>
        </a:prstGeom>
      </xdr:spPr>
    </xdr:pic>
    <xdr:clientData/>
  </xdr:twoCellAnchor>
  <xdr:twoCellAnchor editAs="oneCell">
    <xdr:from>
      <xdr:col>5</xdr:col>
      <xdr:colOff>1090080</xdr:colOff>
      <xdr:row>33</xdr:row>
      <xdr:rowOff>38520</xdr:rowOff>
    </xdr:from>
    <xdr:to>
      <xdr:col>8</xdr:col>
      <xdr:colOff>688620</xdr:colOff>
      <xdr:row>42</xdr:row>
      <xdr:rowOff>101280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9740" y="11399940"/>
          <a:ext cx="2806560" cy="21049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</xdr:colOff>
      <xdr:row>30</xdr:row>
      <xdr:rowOff>81628</xdr:rowOff>
    </xdr:from>
    <xdr:to>
      <xdr:col>9</xdr:col>
      <xdr:colOff>963532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9800" y="8936068"/>
          <a:ext cx="3897232" cy="2204372"/>
        </a:xfrm>
        <a:prstGeom prst="rect">
          <a:avLst/>
        </a:prstGeom>
      </xdr:spPr>
    </xdr:pic>
    <xdr:clientData/>
  </xdr:twoCellAnchor>
  <xdr:twoCellAnchor editAs="oneCell">
    <xdr:from>
      <xdr:col>1</xdr:col>
      <xdr:colOff>5220</xdr:colOff>
      <xdr:row>31</xdr:row>
      <xdr:rowOff>0</xdr:rowOff>
    </xdr:from>
    <xdr:to>
      <xdr:col>3</xdr:col>
      <xdr:colOff>502920</xdr:colOff>
      <xdr:row>32</xdr:row>
      <xdr:rowOff>3705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600" y="8953500"/>
          <a:ext cx="2920860" cy="21906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533400</xdr:colOff>
      <xdr:row>32</xdr:row>
      <xdr:rowOff>30480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8953500"/>
          <a:ext cx="2956560" cy="22174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30</xdr:row>
      <xdr:rowOff>83820</xdr:rowOff>
    </xdr:from>
    <xdr:to>
      <xdr:col>5</xdr:col>
      <xdr:colOff>22860</xdr:colOff>
      <xdr:row>43</xdr:row>
      <xdr:rowOff>205740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8170" y="9505950"/>
          <a:ext cx="4892040" cy="3756660"/>
        </a:xfrm>
        <a:prstGeom prst="rect">
          <a:avLst/>
        </a:prstGeom>
      </xdr:spPr>
    </xdr:pic>
    <xdr:clientData/>
  </xdr:twoCellAnchor>
  <xdr:twoCellAnchor editAs="oneCell">
    <xdr:from>
      <xdr:col>5</xdr:col>
      <xdr:colOff>1094880</xdr:colOff>
      <xdr:row>32</xdr:row>
      <xdr:rowOff>5220</xdr:rowOff>
    </xdr:from>
    <xdr:to>
      <xdr:col>8</xdr:col>
      <xdr:colOff>785660</xdr:colOff>
      <xdr:row>41</xdr:row>
      <xdr:rowOff>7620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540" y="11145660"/>
          <a:ext cx="2898800" cy="2044560"/>
        </a:xfrm>
        <a:prstGeom prst="rect">
          <a:avLst/>
        </a:prstGeom>
      </xdr:spPr>
    </xdr:pic>
    <xdr:clientData/>
  </xdr:twoCellAnchor>
  <xdr:twoCellAnchor editAs="oneCell">
    <xdr:from>
      <xdr:col>5</xdr:col>
      <xdr:colOff>1100100</xdr:colOff>
      <xdr:row>31</xdr:row>
      <xdr:rowOff>18060</xdr:rowOff>
    </xdr:from>
    <xdr:to>
      <xdr:col>8</xdr:col>
      <xdr:colOff>784860</xdr:colOff>
      <xdr:row>32</xdr:row>
      <xdr:rowOff>705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99760" y="8971560"/>
          <a:ext cx="2892780" cy="21695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1089660</xdr:colOff>
      <xdr:row>30</xdr:row>
      <xdr:rowOff>91440</xdr:rowOff>
    </xdr:from>
    <xdr:to>
      <xdr:col>9</xdr:col>
      <xdr:colOff>601980</xdr:colOff>
      <xdr:row>32</xdr:row>
      <xdr:rowOff>5715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9320" y="8945880"/>
          <a:ext cx="3566160" cy="2200275"/>
        </a:xfrm>
        <a:prstGeom prst="rect">
          <a:avLst/>
        </a:prstGeom>
      </xdr:spPr>
    </xdr:pic>
    <xdr:clientData/>
  </xdr:twoCellAnchor>
  <xdr:twoCellAnchor editAs="oneCell">
    <xdr:from>
      <xdr:col>1</xdr:col>
      <xdr:colOff>5220</xdr:colOff>
      <xdr:row>31</xdr:row>
      <xdr:rowOff>5220</xdr:rowOff>
    </xdr:from>
    <xdr:to>
      <xdr:col>3</xdr:col>
      <xdr:colOff>501180</xdr:colOff>
      <xdr:row>32</xdr:row>
      <xdr:rowOff>7620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600" y="8958720"/>
          <a:ext cx="2919120" cy="218934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31</xdr:row>
      <xdr:rowOff>15240</xdr:rowOff>
    </xdr:from>
    <xdr:to>
      <xdr:col>3</xdr:col>
      <xdr:colOff>469900</xdr:colOff>
      <xdr:row>31</xdr:row>
      <xdr:rowOff>2179320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8968740"/>
          <a:ext cx="2885440" cy="2164080"/>
        </a:xfrm>
        <a:prstGeom prst="rect">
          <a:avLst/>
        </a:prstGeom>
      </xdr:spPr>
    </xdr:pic>
    <xdr:clientData/>
  </xdr:twoCellAnchor>
  <xdr:twoCellAnchor editAs="oneCell">
    <xdr:from>
      <xdr:col>9</xdr:col>
      <xdr:colOff>28080</xdr:colOff>
      <xdr:row>30</xdr:row>
      <xdr:rowOff>96660</xdr:rowOff>
    </xdr:from>
    <xdr:to>
      <xdr:col>11</xdr:col>
      <xdr:colOff>574180</xdr:colOff>
      <xdr:row>31</xdr:row>
      <xdr:rowOff>2161680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8981580" y="8951100"/>
          <a:ext cx="2885440" cy="2164080"/>
        </a:xfrm>
        <a:prstGeom prst="rect">
          <a:avLst/>
        </a:prstGeom>
      </xdr:spPr>
    </xdr:pic>
    <xdr:clientData/>
  </xdr:twoCellAnchor>
  <xdr:twoCellAnchor editAs="oneCell">
    <xdr:from>
      <xdr:col>6</xdr:col>
      <xdr:colOff>10440</xdr:colOff>
      <xdr:row>31</xdr:row>
      <xdr:rowOff>25680</xdr:rowOff>
    </xdr:from>
    <xdr:to>
      <xdr:col>8</xdr:col>
      <xdr:colOff>792760</xdr:colOff>
      <xdr:row>32</xdr:row>
      <xdr:rowOff>2820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000" y="8979180"/>
          <a:ext cx="2885440" cy="216408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492760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8953500"/>
          <a:ext cx="2915920" cy="2186940"/>
        </a:xfrm>
        <a:prstGeom prst="rect">
          <a:avLst/>
        </a:prstGeom>
      </xdr:spPr>
    </xdr:pic>
    <xdr:clientData/>
  </xdr:twoCellAnchor>
  <xdr:twoCellAnchor editAs="oneCell">
    <xdr:from>
      <xdr:col>6</xdr:col>
      <xdr:colOff>1410</xdr:colOff>
      <xdr:row>30</xdr:row>
      <xdr:rowOff>85230</xdr:rowOff>
    </xdr:from>
    <xdr:to>
      <xdr:col>7</xdr:col>
      <xdr:colOff>579120</xdr:colOff>
      <xdr:row>32</xdr:row>
      <xdr:rowOff>42710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25535" y="9220105"/>
          <a:ext cx="2243480" cy="168261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1127760</xdr:colOff>
      <xdr:row>30</xdr:row>
      <xdr:rowOff>98640</xdr:rowOff>
    </xdr:from>
    <xdr:to>
      <xdr:col>3</xdr:col>
      <xdr:colOff>541020</xdr:colOff>
      <xdr:row>32</xdr:row>
      <xdr:rowOff>41490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0" y="8953080"/>
          <a:ext cx="2971800" cy="2228850"/>
        </a:xfrm>
        <a:prstGeom prst="rect">
          <a:avLst/>
        </a:prstGeom>
      </xdr:spPr>
    </xdr:pic>
    <xdr:clientData/>
  </xdr:twoCellAnchor>
  <xdr:twoCellAnchor editAs="oneCell">
    <xdr:from>
      <xdr:col>8</xdr:col>
      <xdr:colOff>607200</xdr:colOff>
      <xdr:row>31</xdr:row>
      <xdr:rowOff>96240</xdr:rowOff>
    </xdr:from>
    <xdr:to>
      <xdr:col>11</xdr:col>
      <xdr:colOff>77560</xdr:colOff>
      <xdr:row>31</xdr:row>
      <xdr:rowOff>2087880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4880" y="9049740"/>
          <a:ext cx="2655520" cy="1991640"/>
        </a:xfrm>
        <a:prstGeom prst="rect">
          <a:avLst/>
        </a:prstGeom>
      </xdr:spPr>
    </xdr:pic>
    <xdr:clientData/>
  </xdr:twoCellAnchor>
  <xdr:twoCellAnchor editAs="oneCell">
    <xdr:from>
      <xdr:col>5</xdr:col>
      <xdr:colOff>1100100</xdr:colOff>
      <xdr:row>31</xdr:row>
      <xdr:rowOff>101460</xdr:rowOff>
    </xdr:from>
    <xdr:to>
      <xdr:col>8</xdr:col>
      <xdr:colOff>530480</xdr:colOff>
      <xdr:row>31</xdr:row>
      <xdr:rowOff>2080260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9760" y="9054960"/>
          <a:ext cx="2638400" cy="19788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7621</xdr:colOff>
      <xdr:row>30</xdr:row>
      <xdr:rowOff>96909</xdr:rowOff>
    </xdr:from>
    <xdr:to>
      <xdr:col>9</xdr:col>
      <xdr:colOff>1203960</xdr:colOff>
      <xdr:row>32</xdr:row>
      <xdr:rowOff>8333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181" y="8951349"/>
          <a:ext cx="4145279" cy="219742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31</xdr:row>
      <xdr:rowOff>0</xdr:rowOff>
    </xdr:from>
    <xdr:to>
      <xdr:col>5</xdr:col>
      <xdr:colOff>20320</xdr:colOff>
      <xdr:row>34</xdr:row>
      <xdr:rowOff>144780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" y="8953500"/>
          <a:ext cx="3769360" cy="282702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1104850</xdr:colOff>
      <xdr:row>32</xdr:row>
      <xdr:rowOff>129452</xdr:rowOff>
    </xdr:from>
    <xdr:to>
      <xdr:col>9</xdr:col>
      <xdr:colOff>1257300</xdr:colOff>
      <xdr:row>46</xdr:row>
      <xdr:rowOff>137110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10" y="11269892"/>
          <a:ext cx="4206290" cy="315471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31</xdr:row>
      <xdr:rowOff>15240</xdr:rowOff>
    </xdr:from>
    <xdr:to>
      <xdr:col>10</xdr:col>
      <xdr:colOff>870126</xdr:colOff>
      <xdr:row>31</xdr:row>
      <xdr:rowOff>2179320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8968740"/>
          <a:ext cx="5114466" cy="2164080"/>
        </a:xfrm>
        <a:prstGeom prst="rect">
          <a:avLst/>
        </a:prstGeom>
      </xdr:spPr>
    </xdr:pic>
    <xdr:clientData/>
  </xdr:twoCellAnchor>
  <xdr:twoCellAnchor editAs="oneCell">
    <xdr:from>
      <xdr:col>0</xdr:col>
      <xdr:colOff>1122960</xdr:colOff>
      <xdr:row>31</xdr:row>
      <xdr:rowOff>10440</xdr:rowOff>
    </xdr:from>
    <xdr:to>
      <xdr:col>3</xdr:col>
      <xdr:colOff>487680</xdr:colOff>
      <xdr:row>32</xdr:row>
      <xdr:rowOff>15945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960" y="8963940"/>
          <a:ext cx="2923260" cy="219244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1089661</xdr:colOff>
      <xdr:row>31</xdr:row>
      <xdr:rowOff>14365</xdr:rowOff>
    </xdr:from>
    <xdr:to>
      <xdr:col>9</xdr:col>
      <xdr:colOff>601981</xdr:colOff>
      <xdr:row>31</xdr:row>
      <xdr:rowOff>2171404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9321" y="8967865"/>
          <a:ext cx="3566160" cy="2157039"/>
        </a:xfrm>
        <a:prstGeom prst="rect">
          <a:avLst/>
        </a:prstGeom>
      </xdr:spPr>
    </xdr:pic>
    <xdr:clientData/>
  </xdr:twoCellAnchor>
  <xdr:twoCellAnchor editAs="oneCell">
    <xdr:from>
      <xdr:col>1</xdr:col>
      <xdr:colOff>10440</xdr:colOff>
      <xdr:row>31</xdr:row>
      <xdr:rowOff>5220</xdr:rowOff>
    </xdr:from>
    <xdr:to>
      <xdr:col>3</xdr:col>
      <xdr:colOff>480060</xdr:colOff>
      <xdr:row>31</xdr:row>
      <xdr:rowOff>2174805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20" y="8958720"/>
          <a:ext cx="2892780" cy="216958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</xdr:colOff>
      <xdr:row>31</xdr:row>
      <xdr:rowOff>7620</xdr:rowOff>
    </xdr:from>
    <xdr:to>
      <xdr:col>9</xdr:col>
      <xdr:colOff>38100</xdr:colOff>
      <xdr:row>31</xdr:row>
      <xdr:rowOff>1912620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7420" y="8961120"/>
          <a:ext cx="2964180" cy="1905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2820</xdr:colOff>
      <xdr:row>30</xdr:row>
      <xdr:rowOff>94260</xdr:rowOff>
    </xdr:from>
    <xdr:to>
      <xdr:col>3</xdr:col>
      <xdr:colOff>533400</xdr:colOff>
      <xdr:row>32</xdr:row>
      <xdr:rowOff>23565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00" y="8948700"/>
          <a:ext cx="2953740" cy="22153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tabSelected="1" zoomScale="70" zoomScaleNormal="70" workbookViewId="0">
      <selection sqref="A1:M1"/>
    </sheetView>
  </sheetViews>
  <sheetFormatPr defaultRowHeight="17.399999999999999"/>
  <cols>
    <col min="3" max="3" width="18.796875" customWidth="1"/>
    <col min="4" max="4" width="23.296875" customWidth="1"/>
    <col min="5" max="6" width="16.796875" customWidth="1"/>
    <col min="7" max="7" width="14.8984375" customWidth="1"/>
    <col min="8" max="8" width="18.296875" customWidth="1"/>
    <col min="9" max="9" width="11.296875" customWidth="1"/>
    <col min="10" max="12" width="12.796875" customWidth="1"/>
    <col min="13" max="13" width="34.796875" customWidth="1"/>
    <col min="15" max="15" width="18.59765625" customWidth="1"/>
    <col min="16" max="16" width="13" customWidth="1"/>
  </cols>
  <sheetData>
    <row r="1" spans="1:24" ht="36.6" customHeight="1" thickBot="1">
      <c r="A1" s="66" t="s">
        <v>30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8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ht="18" thickBot="1"/>
    <row r="3" spans="1:24">
      <c r="A3" s="76" t="s">
        <v>20</v>
      </c>
      <c r="B3" s="77"/>
      <c r="C3" s="69" t="s">
        <v>143</v>
      </c>
      <c r="D3" s="69" t="s">
        <v>29</v>
      </c>
      <c r="E3" s="69" t="s">
        <v>21</v>
      </c>
      <c r="F3" s="69" t="s">
        <v>22</v>
      </c>
      <c r="G3" s="69" t="s">
        <v>23</v>
      </c>
      <c r="H3" s="69" t="s">
        <v>24</v>
      </c>
      <c r="I3" s="69" t="s">
        <v>25</v>
      </c>
      <c r="J3" s="69" t="s">
        <v>26</v>
      </c>
      <c r="K3" s="69" t="s">
        <v>203</v>
      </c>
      <c r="L3" s="69" t="s">
        <v>202</v>
      </c>
      <c r="M3" s="72" t="s">
        <v>4</v>
      </c>
    </row>
    <row r="4" spans="1:24" ht="18" thickBot="1">
      <c r="A4" s="41" t="s">
        <v>140</v>
      </c>
      <c r="B4" s="41" t="s">
        <v>142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3"/>
    </row>
    <row r="5" spans="1:24" ht="19.2">
      <c r="A5" s="74" t="s">
        <v>144</v>
      </c>
      <c r="B5" s="49">
        <v>1</v>
      </c>
      <c r="C5" s="50" t="s">
        <v>31</v>
      </c>
      <c r="D5" s="41" t="s">
        <v>32</v>
      </c>
      <c r="E5" s="41" t="s">
        <v>33</v>
      </c>
      <c r="F5" s="41" t="s">
        <v>33</v>
      </c>
      <c r="G5" s="41" t="s">
        <v>39</v>
      </c>
      <c r="H5" s="41" t="s">
        <v>40</v>
      </c>
      <c r="I5" s="41" t="s">
        <v>41</v>
      </c>
      <c r="J5" s="41" t="s">
        <v>42</v>
      </c>
      <c r="K5" s="51"/>
      <c r="L5" s="51"/>
      <c r="M5" s="43" t="s">
        <v>65</v>
      </c>
      <c r="O5" s="60" t="s">
        <v>19</v>
      </c>
      <c r="P5" s="61" t="s">
        <v>212</v>
      </c>
    </row>
    <row r="6" spans="1:24" ht="19.2">
      <c r="A6" s="75"/>
      <c r="B6" s="41">
        <v>2</v>
      </c>
      <c r="C6" s="42" t="s">
        <v>46</v>
      </c>
      <c r="D6" s="41" t="s">
        <v>47</v>
      </c>
      <c r="E6" s="41" t="s">
        <v>48</v>
      </c>
      <c r="F6" s="41" t="s">
        <v>49</v>
      </c>
      <c r="G6" s="41" t="s">
        <v>51</v>
      </c>
      <c r="H6" s="44" t="s">
        <v>52</v>
      </c>
      <c r="I6" s="44">
        <v>6</v>
      </c>
      <c r="J6" s="41" t="s">
        <v>42</v>
      </c>
      <c r="K6" s="51"/>
      <c r="L6" s="51"/>
      <c r="M6" s="43" t="s">
        <v>53</v>
      </c>
      <c r="O6" s="62" t="s">
        <v>210</v>
      </c>
      <c r="P6" s="63">
        <f>COUNTIF(K5:K19,"O")</f>
        <v>9</v>
      </c>
    </row>
    <row r="7" spans="1:24" ht="30.6" thickBot="1">
      <c r="A7" s="75"/>
      <c r="B7" s="41">
        <v>3</v>
      </c>
      <c r="C7" s="42" t="s">
        <v>58</v>
      </c>
      <c r="D7" s="41" t="s">
        <v>59</v>
      </c>
      <c r="E7" s="41" t="s">
        <v>60</v>
      </c>
      <c r="F7" s="41" t="s">
        <v>61</v>
      </c>
      <c r="G7" s="41" t="s">
        <v>62</v>
      </c>
      <c r="H7" s="41" t="s">
        <v>63</v>
      </c>
      <c r="I7" s="41">
        <v>5</v>
      </c>
      <c r="J7" s="44" t="s">
        <v>64</v>
      </c>
      <c r="K7" s="53" t="s">
        <v>222</v>
      </c>
      <c r="L7" s="53"/>
      <c r="M7" s="56" t="s">
        <v>223</v>
      </c>
      <c r="O7" s="64" t="s">
        <v>211</v>
      </c>
      <c r="P7" s="65">
        <f>COUNTIF(L5:L19,"O")</f>
        <v>2</v>
      </c>
    </row>
    <row r="8" spans="1:24" ht="30">
      <c r="A8" s="75"/>
      <c r="B8" s="41">
        <v>4</v>
      </c>
      <c r="C8" s="42" t="s">
        <v>69</v>
      </c>
      <c r="D8" s="41" t="s">
        <v>70</v>
      </c>
      <c r="E8" s="41" t="s">
        <v>71</v>
      </c>
      <c r="F8" s="41" t="s">
        <v>72</v>
      </c>
      <c r="G8" s="41" t="s">
        <v>73</v>
      </c>
      <c r="H8" s="41" t="s">
        <v>74</v>
      </c>
      <c r="I8" s="41" t="s">
        <v>75</v>
      </c>
      <c r="J8" s="44" t="s">
        <v>108</v>
      </c>
      <c r="K8" s="53" t="s">
        <v>141</v>
      </c>
      <c r="L8" s="53"/>
      <c r="M8" s="56" t="s">
        <v>206</v>
      </c>
    </row>
    <row r="9" spans="1:24">
      <c r="A9" s="75"/>
      <c r="B9" s="41">
        <v>5</v>
      </c>
      <c r="C9" s="42" t="s">
        <v>80</v>
      </c>
      <c r="D9" s="41" t="s">
        <v>81</v>
      </c>
      <c r="E9" s="44" t="s">
        <v>82</v>
      </c>
      <c r="F9" s="44" t="s">
        <v>83</v>
      </c>
      <c r="G9" s="41" t="s">
        <v>84</v>
      </c>
      <c r="H9" s="41" t="s">
        <v>85</v>
      </c>
      <c r="I9" s="41" t="s">
        <v>86</v>
      </c>
      <c r="J9" s="44" t="s">
        <v>27</v>
      </c>
      <c r="K9" s="53"/>
      <c r="L9" s="53"/>
      <c r="M9" s="43" t="s">
        <v>87</v>
      </c>
    </row>
    <row r="10" spans="1:24">
      <c r="A10" s="75"/>
      <c r="B10" s="41">
        <v>6</v>
      </c>
      <c r="C10" s="42" t="s">
        <v>28</v>
      </c>
      <c r="D10" s="41" t="s">
        <v>88</v>
      </c>
      <c r="E10" s="41" t="s">
        <v>48</v>
      </c>
      <c r="F10" s="41" t="s">
        <v>33</v>
      </c>
      <c r="G10" s="52">
        <v>2.1</v>
      </c>
      <c r="H10" s="41" t="s">
        <v>93</v>
      </c>
      <c r="I10" s="41" t="s">
        <v>94</v>
      </c>
      <c r="J10" s="41" t="s">
        <v>95</v>
      </c>
      <c r="K10" s="51" t="s">
        <v>141</v>
      </c>
      <c r="L10" s="51"/>
      <c r="M10" s="43" t="s">
        <v>96</v>
      </c>
    </row>
    <row r="11" spans="1:24">
      <c r="A11" s="75"/>
      <c r="B11" s="41">
        <v>7</v>
      </c>
      <c r="C11" s="42" t="s">
        <v>100</v>
      </c>
      <c r="D11" s="41" t="s">
        <v>101</v>
      </c>
      <c r="E11" s="41" t="s">
        <v>102</v>
      </c>
      <c r="F11" s="41" t="s">
        <v>103</v>
      </c>
      <c r="G11" s="41" t="s">
        <v>104</v>
      </c>
      <c r="H11" s="44" t="s">
        <v>105</v>
      </c>
      <c r="I11" s="41" t="s">
        <v>106</v>
      </c>
      <c r="J11" s="41" t="s">
        <v>107</v>
      </c>
      <c r="K11" s="51" t="s">
        <v>141</v>
      </c>
      <c r="L11" s="51" t="s">
        <v>213</v>
      </c>
      <c r="M11" s="43" t="s">
        <v>109</v>
      </c>
    </row>
    <row r="12" spans="1:24">
      <c r="A12" s="75"/>
      <c r="B12" s="41">
        <v>8</v>
      </c>
      <c r="C12" s="42" t="s">
        <v>116</v>
      </c>
      <c r="D12" s="41" t="s">
        <v>117</v>
      </c>
      <c r="E12" s="41" t="s">
        <v>118</v>
      </c>
      <c r="F12" s="41" t="s">
        <v>119</v>
      </c>
      <c r="G12" s="41" t="s">
        <v>120</v>
      </c>
      <c r="H12" s="41" t="s">
        <v>121</v>
      </c>
      <c r="I12" s="41" t="s">
        <v>122</v>
      </c>
      <c r="J12" s="44" t="s">
        <v>108</v>
      </c>
      <c r="K12" s="53"/>
      <c r="L12" s="53"/>
      <c r="M12" s="43" t="s">
        <v>123</v>
      </c>
    </row>
    <row r="13" spans="1:24" ht="30">
      <c r="A13" s="75"/>
      <c r="B13" s="41">
        <v>9</v>
      </c>
      <c r="C13" s="55" t="s">
        <v>128</v>
      </c>
      <c r="D13" s="41" t="s">
        <v>129</v>
      </c>
      <c r="E13" s="44" t="s">
        <v>33</v>
      </c>
      <c r="F13" s="44" t="s">
        <v>124</v>
      </c>
      <c r="G13" s="41" t="s">
        <v>130</v>
      </c>
      <c r="H13" s="41" t="s">
        <v>131</v>
      </c>
      <c r="I13" s="41" t="s">
        <v>132</v>
      </c>
      <c r="J13" s="41" t="s">
        <v>95</v>
      </c>
      <c r="K13" s="51" t="s">
        <v>207</v>
      </c>
      <c r="L13" s="51"/>
      <c r="M13" s="43" t="s">
        <v>133</v>
      </c>
    </row>
    <row r="14" spans="1:24" ht="30">
      <c r="A14" s="75"/>
      <c r="B14" s="41">
        <v>10</v>
      </c>
      <c r="C14" s="42" t="s">
        <v>134</v>
      </c>
      <c r="D14" s="41" t="s">
        <v>146</v>
      </c>
      <c r="E14" s="44" t="s">
        <v>33</v>
      </c>
      <c r="F14" s="41" t="s">
        <v>135</v>
      </c>
      <c r="G14" s="41" t="s">
        <v>137</v>
      </c>
      <c r="H14" s="41" t="s">
        <v>138</v>
      </c>
      <c r="I14" s="41" t="s">
        <v>139</v>
      </c>
      <c r="J14" s="41" t="s">
        <v>42</v>
      </c>
      <c r="K14" s="51" t="s">
        <v>141</v>
      </c>
      <c r="L14" s="51"/>
      <c r="M14" s="56" t="s">
        <v>209</v>
      </c>
    </row>
    <row r="15" spans="1:24" ht="30">
      <c r="A15" s="75"/>
      <c r="B15" s="41">
        <v>11</v>
      </c>
      <c r="C15" s="42" t="s">
        <v>145</v>
      </c>
      <c r="D15" s="41" t="s">
        <v>146</v>
      </c>
      <c r="E15" s="44" t="s">
        <v>33</v>
      </c>
      <c r="F15" s="41" t="s">
        <v>135</v>
      </c>
      <c r="G15" s="41" t="s">
        <v>149</v>
      </c>
      <c r="H15" s="41" t="s">
        <v>150</v>
      </c>
      <c r="I15" s="41" t="s">
        <v>151</v>
      </c>
      <c r="J15" s="41" t="s">
        <v>27</v>
      </c>
      <c r="K15" s="51" t="s">
        <v>222</v>
      </c>
      <c r="L15" s="51"/>
      <c r="M15" s="56" t="s">
        <v>225</v>
      </c>
    </row>
    <row r="16" spans="1:24" ht="45">
      <c r="A16" s="75"/>
      <c r="B16" s="41">
        <v>12</v>
      </c>
      <c r="C16" s="41" t="s">
        <v>152</v>
      </c>
      <c r="D16" s="41" t="s">
        <v>153</v>
      </c>
      <c r="E16" s="41" t="s">
        <v>154</v>
      </c>
      <c r="F16" s="41" t="s">
        <v>155</v>
      </c>
      <c r="G16" s="44" t="s">
        <v>165</v>
      </c>
      <c r="H16" s="44" t="s">
        <v>166</v>
      </c>
      <c r="I16" s="41" t="s">
        <v>167</v>
      </c>
      <c r="J16" s="51" t="s">
        <v>168</v>
      </c>
      <c r="K16" s="51" t="s">
        <v>208</v>
      </c>
      <c r="L16" s="51" t="s">
        <v>141</v>
      </c>
      <c r="M16" s="56" t="s">
        <v>169</v>
      </c>
    </row>
    <row r="17" spans="1:13">
      <c r="A17" s="75"/>
      <c r="B17" s="49">
        <v>13</v>
      </c>
      <c r="C17" s="50" t="s">
        <v>173</v>
      </c>
      <c r="D17" s="41" t="s">
        <v>174</v>
      </c>
      <c r="E17" s="41" t="s">
        <v>175</v>
      </c>
      <c r="F17" s="41" t="s">
        <v>176</v>
      </c>
      <c r="G17" s="41" t="s">
        <v>177</v>
      </c>
      <c r="H17" s="41" t="s">
        <v>178</v>
      </c>
      <c r="I17" s="41">
        <v>4</v>
      </c>
      <c r="J17" s="41" t="s">
        <v>179</v>
      </c>
      <c r="K17" s="51"/>
      <c r="L17" s="51"/>
      <c r="M17" s="43" t="s">
        <v>28</v>
      </c>
    </row>
    <row r="18" spans="1:13">
      <c r="A18" s="75"/>
      <c r="B18" s="41">
        <v>14</v>
      </c>
      <c r="C18" s="42" t="s">
        <v>180</v>
      </c>
      <c r="D18" s="41" t="s">
        <v>181</v>
      </c>
      <c r="E18" s="41" t="s">
        <v>182</v>
      </c>
      <c r="F18" s="41" t="s">
        <v>183</v>
      </c>
      <c r="G18" s="41" t="s">
        <v>187</v>
      </c>
      <c r="H18" s="44" t="s">
        <v>188</v>
      </c>
      <c r="I18" s="44">
        <v>5</v>
      </c>
      <c r="J18" s="41" t="s">
        <v>189</v>
      </c>
      <c r="K18" s="51" t="s">
        <v>141</v>
      </c>
      <c r="L18" s="51"/>
      <c r="M18" s="43" t="s">
        <v>190</v>
      </c>
    </row>
    <row r="19" spans="1:13">
      <c r="A19" s="75"/>
      <c r="B19" s="41">
        <v>15</v>
      </c>
      <c r="C19" s="42" t="s">
        <v>195</v>
      </c>
      <c r="D19" s="41" t="s">
        <v>196</v>
      </c>
      <c r="E19" s="41" t="s">
        <v>197</v>
      </c>
      <c r="F19" s="41" t="s">
        <v>198</v>
      </c>
      <c r="G19" s="41" t="s">
        <v>199</v>
      </c>
      <c r="H19" s="41" t="s">
        <v>200</v>
      </c>
      <c r="I19" s="41">
        <v>5</v>
      </c>
      <c r="J19" s="44" t="s">
        <v>201</v>
      </c>
      <c r="K19" s="53"/>
      <c r="L19" s="53"/>
      <c r="M19" s="43" t="s">
        <v>28</v>
      </c>
    </row>
    <row r="20" spans="1:13">
      <c r="A20" s="75"/>
      <c r="B20" s="41"/>
      <c r="C20" s="42"/>
      <c r="D20" s="41"/>
      <c r="E20" s="41"/>
      <c r="F20" s="41"/>
      <c r="G20" s="41"/>
      <c r="H20" s="41"/>
      <c r="I20" s="41"/>
      <c r="J20" s="44"/>
      <c r="K20" s="53"/>
      <c r="L20" s="53"/>
      <c r="M20" s="43"/>
    </row>
    <row r="21" spans="1:13">
      <c r="A21" s="75"/>
      <c r="B21" s="41"/>
      <c r="C21" s="42"/>
      <c r="D21" s="41"/>
      <c r="E21" s="44"/>
      <c r="F21" s="44"/>
      <c r="G21" s="41"/>
      <c r="H21" s="41"/>
      <c r="I21" s="41"/>
      <c r="J21" s="44"/>
      <c r="K21" s="53"/>
      <c r="L21" s="53"/>
      <c r="M21" s="43"/>
    </row>
    <row r="22" spans="1:13">
      <c r="A22" s="75"/>
      <c r="B22" s="41"/>
      <c r="C22" s="42"/>
      <c r="D22" s="41"/>
      <c r="E22" s="41"/>
      <c r="F22" s="41"/>
      <c r="G22" s="52"/>
      <c r="H22" s="41"/>
      <c r="I22" s="41"/>
      <c r="J22" s="41"/>
      <c r="K22" s="51"/>
      <c r="L22" s="51"/>
      <c r="M22" s="43"/>
    </row>
    <row r="23" spans="1:13">
      <c r="A23" s="75"/>
      <c r="B23" s="46"/>
      <c r="C23" s="47"/>
      <c r="D23" s="46"/>
      <c r="E23" s="46"/>
      <c r="F23" s="46"/>
      <c r="G23" s="46"/>
      <c r="H23" s="57"/>
      <c r="I23" s="46"/>
      <c r="J23" s="46"/>
      <c r="K23" s="54"/>
      <c r="L23" s="54"/>
      <c r="M23" s="48"/>
    </row>
    <row r="24" spans="1:13">
      <c r="A24" s="58"/>
      <c r="B24" s="45"/>
      <c r="C24" s="45"/>
      <c r="D24" s="45"/>
      <c r="E24" s="45"/>
      <c r="F24" s="45"/>
      <c r="G24" s="45"/>
      <c r="H24" s="45"/>
      <c r="I24" s="45"/>
      <c r="J24" s="59"/>
      <c r="K24" s="59"/>
      <c r="L24" s="59"/>
      <c r="M24" s="45"/>
    </row>
    <row r="25" spans="1:13">
      <c r="A25" s="58"/>
      <c r="B25" s="45"/>
      <c r="C25" s="59"/>
      <c r="D25" s="45"/>
      <c r="E25" s="59"/>
      <c r="F25" s="59"/>
      <c r="G25" s="45"/>
      <c r="H25" s="45"/>
      <c r="I25" s="45"/>
      <c r="J25" s="45"/>
      <c r="K25" s="45"/>
      <c r="L25" s="45"/>
      <c r="M25" s="45"/>
    </row>
    <row r="26" spans="1:13">
      <c r="A26" s="58"/>
      <c r="B26" s="45"/>
      <c r="C26" s="45"/>
      <c r="D26" s="45"/>
      <c r="E26" s="59"/>
      <c r="F26" s="45"/>
      <c r="G26" s="45"/>
      <c r="H26" s="45"/>
      <c r="I26" s="45"/>
      <c r="J26" s="45"/>
      <c r="K26" s="45"/>
      <c r="L26" s="45"/>
      <c r="M26" s="45"/>
    </row>
    <row r="27" spans="1:13">
      <c r="A27" s="58"/>
      <c r="B27" s="45"/>
      <c r="C27" s="45"/>
      <c r="D27" s="45"/>
      <c r="E27" s="59"/>
      <c r="F27" s="45"/>
      <c r="G27" s="45"/>
      <c r="H27" s="45"/>
      <c r="I27" s="45"/>
      <c r="J27" s="45"/>
      <c r="K27" s="45"/>
      <c r="L27" s="71"/>
      <c r="M27" s="45"/>
    </row>
    <row r="28" spans="1:13">
      <c r="A28" s="58"/>
      <c r="B28" s="45"/>
      <c r="C28" s="45"/>
      <c r="D28" s="45"/>
      <c r="E28" s="45"/>
      <c r="F28" s="45"/>
      <c r="G28" s="59"/>
      <c r="H28" s="59"/>
      <c r="I28" s="45"/>
      <c r="J28" s="45"/>
      <c r="K28" s="45"/>
      <c r="L28" s="71"/>
      <c r="M28" s="59"/>
    </row>
    <row r="29" spans="1:13">
      <c r="C29" s="29"/>
      <c r="D29" s="29"/>
      <c r="E29" s="29"/>
      <c r="L29" s="45"/>
    </row>
    <row r="30" spans="1:13">
      <c r="L30" s="45"/>
    </row>
    <row r="31" spans="1:13">
      <c r="L31" s="59"/>
    </row>
    <row r="32" spans="1:13">
      <c r="L32" s="59"/>
    </row>
    <row r="33" spans="12:12">
      <c r="L33" s="59"/>
    </row>
    <row r="34" spans="12:12">
      <c r="L34" s="45"/>
    </row>
    <row r="35" spans="12:12">
      <c r="L35" s="45"/>
    </row>
    <row r="36" spans="12:12">
      <c r="L36" s="59"/>
    </row>
    <row r="37" spans="12:12">
      <c r="L37" s="45"/>
    </row>
    <row r="38" spans="12:12">
      <c r="L38" s="45"/>
    </row>
    <row r="39" spans="12:12">
      <c r="L39" s="45"/>
    </row>
    <row r="40" spans="12:12">
      <c r="L40" s="45"/>
    </row>
    <row r="41" spans="12:12">
      <c r="L41" s="45"/>
    </row>
    <row r="42" spans="12:12">
      <c r="L42" s="45"/>
    </row>
    <row r="43" spans="12:12">
      <c r="L43" s="59"/>
    </row>
  </sheetData>
  <mergeCells count="15">
    <mergeCell ref="L27:L28"/>
    <mergeCell ref="I3:I4"/>
    <mergeCell ref="J3:J4"/>
    <mergeCell ref="M3:M4"/>
    <mergeCell ref="A5:A23"/>
    <mergeCell ref="K3:K4"/>
    <mergeCell ref="L3:L4"/>
    <mergeCell ref="A3:B3"/>
    <mergeCell ref="A1:M1"/>
    <mergeCell ref="C3:C4"/>
    <mergeCell ref="D3:D4"/>
    <mergeCell ref="E3:E4"/>
    <mergeCell ref="F3:F4"/>
    <mergeCell ref="G3:G4"/>
    <mergeCell ref="H3:H4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9" zoomScale="85" zoomScaleNormal="85" workbookViewId="0">
      <selection activeCell="F32" sqref="F3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21" t="s">
        <v>0</v>
      </c>
      <c r="B2" s="37" t="s">
        <v>34</v>
      </c>
      <c r="C2" s="21" t="s">
        <v>1</v>
      </c>
      <c r="D2" s="87" t="s">
        <v>35</v>
      </c>
      <c r="E2" s="88"/>
      <c r="F2" s="14" t="s">
        <v>18</v>
      </c>
      <c r="G2" s="78" t="s">
        <v>36</v>
      </c>
      <c r="H2" s="79"/>
      <c r="I2" s="80"/>
      <c r="J2" s="21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38</v>
      </c>
      <c r="D5" s="11">
        <v>1</v>
      </c>
      <c r="E5" s="12">
        <v>2.06</v>
      </c>
      <c r="F5" s="13">
        <v>1.2270000000000001</v>
      </c>
      <c r="G5" s="13">
        <f>$F5+0.0007*($J5-25)</f>
        <v>1.2179</v>
      </c>
      <c r="H5" s="12"/>
      <c r="I5" s="13"/>
      <c r="J5" s="32">
        <v>12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2.04</v>
      </c>
      <c r="F6" s="13">
        <v>1.2190000000000001</v>
      </c>
      <c r="G6" s="13">
        <f t="shared" ref="G6:G28" si="0">$F6+0.0007*($J6-25)</f>
        <v>1.2078</v>
      </c>
      <c r="H6" s="12"/>
      <c r="I6" s="13"/>
      <c r="J6" s="32">
        <v>9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2.0499999999999998</v>
      </c>
      <c r="F7" s="13">
        <v>1.2210000000000001</v>
      </c>
      <c r="G7" s="13">
        <f t="shared" si="0"/>
        <v>1.2091000000000001</v>
      </c>
      <c r="H7" s="12"/>
      <c r="I7" s="13"/>
      <c r="J7" s="32">
        <v>8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2.06</v>
      </c>
      <c r="F8" s="13">
        <v>1.224</v>
      </c>
      <c r="G8" s="13">
        <f t="shared" si="0"/>
        <v>1.2114</v>
      </c>
      <c r="H8" s="12"/>
      <c r="I8" s="13"/>
      <c r="J8" s="32">
        <v>7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2.0499999999999998</v>
      </c>
      <c r="F9" s="13">
        <v>1.2290000000000001</v>
      </c>
      <c r="G9" s="25">
        <f t="shared" si="0"/>
        <v>1.2157</v>
      </c>
      <c r="H9" s="12"/>
      <c r="I9" s="13"/>
      <c r="J9" s="32">
        <v>6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2.06</v>
      </c>
      <c r="F10" s="13">
        <v>1.2290000000000001</v>
      </c>
      <c r="G10" s="13">
        <f t="shared" si="0"/>
        <v>1.2157</v>
      </c>
      <c r="H10" s="12"/>
      <c r="I10" s="13"/>
      <c r="J10" s="32">
        <v>6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2.06</v>
      </c>
      <c r="F11" s="13">
        <v>1.2250000000000001</v>
      </c>
      <c r="G11" s="13">
        <f t="shared" si="0"/>
        <v>1.2117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2.06</v>
      </c>
      <c r="F12" s="13">
        <v>1.2230000000000001</v>
      </c>
      <c r="G12" s="13">
        <f t="shared" si="0"/>
        <v>1.2097</v>
      </c>
      <c r="H12" s="12"/>
      <c r="I12" s="13"/>
      <c r="J12" s="32">
        <v>6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2.06</v>
      </c>
      <c r="F13" s="13">
        <v>1.224</v>
      </c>
      <c r="G13" s="13">
        <f t="shared" si="0"/>
        <v>1.2106999999999999</v>
      </c>
      <c r="H13" s="12"/>
      <c r="I13" s="13"/>
      <c r="J13" s="32">
        <v>6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2.06</v>
      </c>
      <c r="F14" s="13">
        <v>1.2210000000000001</v>
      </c>
      <c r="G14" s="13">
        <f t="shared" si="0"/>
        <v>1.2084000000000001</v>
      </c>
      <c r="H14" s="12"/>
      <c r="I14" s="13"/>
      <c r="J14" s="32">
        <v>7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2.06</v>
      </c>
      <c r="F15" s="13">
        <v>1.218</v>
      </c>
      <c r="G15" s="13">
        <f t="shared" si="0"/>
        <v>1.2054</v>
      </c>
      <c r="H15" s="12"/>
      <c r="I15" s="13"/>
      <c r="J15" s="32">
        <v>7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2.06</v>
      </c>
      <c r="F16" s="13">
        <v>1.1599999999999999</v>
      </c>
      <c r="G16" s="13">
        <f t="shared" si="0"/>
        <v>1.1487999999999998</v>
      </c>
      <c r="H16" s="12"/>
      <c r="I16" s="13"/>
      <c r="J16" s="32">
        <v>9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2.06</v>
      </c>
      <c r="F17" s="13">
        <v>1.2210000000000001</v>
      </c>
      <c r="G17" s="13">
        <f t="shared" si="0"/>
        <v>1.2105000000000001</v>
      </c>
      <c r="H17" s="12"/>
      <c r="I17" s="13"/>
      <c r="J17" s="32">
        <v>10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2.06</v>
      </c>
      <c r="F18" s="13">
        <v>1.2190000000000001</v>
      </c>
      <c r="G18" s="13">
        <f t="shared" si="0"/>
        <v>1.2057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2.06</v>
      </c>
      <c r="F19" s="13">
        <v>1.22</v>
      </c>
      <c r="G19" s="13">
        <f t="shared" si="0"/>
        <v>1.2074</v>
      </c>
      <c r="H19" s="33"/>
      <c r="I19" s="25"/>
      <c r="J19" s="32">
        <v>7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2.06</v>
      </c>
      <c r="F20" s="13">
        <v>1.226</v>
      </c>
      <c r="G20" s="13">
        <f t="shared" si="0"/>
        <v>1.2126999999999999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2.06</v>
      </c>
      <c r="F21" s="13">
        <v>1.23</v>
      </c>
      <c r="G21" s="13">
        <f t="shared" si="0"/>
        <v>1.2166999999999999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2.06</v>
      </c>
      <c r="F22" s="13">
        <v>1.228</v>
      </c>
      <c r="G22" s="13">
        <f t="shared" si="0"/>
        <v>1.2146999999999999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2.06</v>
      </c>
      <c r="F23" s="13">
        <v>1.218</v>
      </c>
      <c r="G23" s="25">
        <f t="shared" si="0"/>
        <v>1.2046999999999999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2.06</v>
      </c>
      <c r="F24" s="25">
        <v>1.224</v>
      </c>
      <c r="G24" s="25">
        <f t="shared" si="0"/>
        <v>1.2106999999999999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2.06</v>
      </c>
      <c r="F25" s="13">
        <v>1.2350000000000001</v>
      </c>
      <c r="G25" s="13">
        <f t="shared" si="0"/>
        <v>1.2217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2.06</v>
      </c>
      <c r="F26" s="13">
        <v>1.2210000000000001</v>
      </c>
      <c r="G26" s="13">
        <f t="shared" si="0"/>
        <v>1.2070000000000001</v>
      </c>
      <c r="H26" s="12"/>
      <c r="I26" s="13"/>
      <c r="J26" s="32">
        <v>5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2.06</v>
      </c>
      <c r="F27" s="13">
        <v>1.2310000000000001</v>
      </c>
      <c r="G27" s="13">
        <f t="shared" si="0"/>
        <v>1.2170000000000001</v>
      </c>
      <c r="H27" s="12"/>
      <c r="I27" s="13"/>
      <c r="J27" s="32">
        <v>5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2.06</v>
      </c>
      <c r="F28" s="13">
        <v>1.234</v>
      </c>
      <c r="G28" s="25">
        <f t="shared" si="0"/>
        <v>1.2214</v>
      </c>
      <c r="H28" s="12"/>
      <c r="I28" s="13"/>
      <c r="J28" s="32">
        <v>7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89" t="s">
        <v>204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7"/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2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43</v>
      </c>
      <c r="C2" s="39" t="s">
        <v>1</v>
      </c>
      <c r="D2" s="87" t="s">
        <v>44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45</v>
      </c>
      <c r="D5" s="11">
        <v>1</v>
      </c>
      <c r="E5" s="12">
        <v>2.08</v>
      </c>
      <c r="F5" s="13">
        <v>1.24</v>
      </c>
      <c r="G5" s="13">
        <f>$F5+0.0007*($J5-25)</f>
        <v>1.2266999999999999</v>
      </c>
      <c r="H5" s="12"/>
      <c r="I5" s="13"/>
      <c r="J5" s="32">
        <v>6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2.08</v>
      </c>
      <c r="F6" s="13">
        <v>1.2330000000000001</v>
      </c>
      <c r="G6" s="13">
        <f t="shared" ref="G6:G28" si="0">$F6+0.0007*($J6-25)</f>
        <v>1.2197</v>
      </c>
      <c r="H6" s="12"/>
      <c r="I6" s="13"/>
      <c r="J6" s="32">
        <v>6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2.08</v>
      </c>
      <c r="F7" s="13">
        <v>1.24</v>
      </c>
      <c r="G7" s="13">
        <f t="shared" si="0"/>
        <v>1.2266999999999999</v>
      </c>
      <c r="H7" s="12"/>
      <c r="I7" s="13"/>
      <c r="J7" s="32">
        <v>6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2.08</v>
      </c>
      <c r="F8" s="13">
        <v>1.2330000000000001</v>
      </c>
      <c r="G8" s="13">
        <f t="shared" si="0"/>
        <v>1.2197</v>
      </c>
      <c r="H8" s="12"/>
      <c r="I8" s="13"/>
      <c r="J8" s="32">
        <v>6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2.08</v>
      </c>
      <c r="F9" s="13">
        <v>1.232</v>
      </c>
      <c r="G9" s="25">
        <f t="shared" si="0"/>
        <v>1.2186999999999999</v>
      </c>
      <c r="H9" s="12"/>
      <c r="I9" s="13"/>
      <c r="J9" s="32">
        <v>6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2.08</v>
      </c>
      <c r="F10" s="13">
        <v>1.232</v>
      </c>
      <c r="G10" s="13">
        <f t="shared" si="0"/>
        <v>1.2186999999999999</v>
      </c>
      <c r="H10" s="12"/>
      <c r="I10" s="13"/>
      <c r="J10" s="32">
        <v>6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2.08</v>
      </c>
      <c r="F11" s="13">
        <v>1.2230000000000001</v>
      </c>
      <c r="G11" s="13">
        <f t="shared" si="0"/>
        <v>1.2097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2.08</v>
      </c>
      <c r="F12" s="13">
        <v>1.2350000000000001</v>
      </c>
      <c r="G12" s="13">
        <f t="shared" si="0"/>
        <v>1.2217</v>
      </c>
      <c r="H12" s="12"/>
      <c r="I12" s="13"/>
      <c r="J12" s="32">
        <v>6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2.08</v>
      </c>
      <c r="F13" s="13">
        <v>1.236</v>
      </c>
      <c r="G13" s="13">
        <f t="shared" si="0"/>
        <v>1.2226999999999999</v>
      </c>
      <c r="H13" s="12"/>
      <c r="I13" s="13"/>
      <c r="J13" s="32">
        <v>6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2.08</v>
      </c>
      <c r="F14" s="13">
        <v>1.234</v>
      </c>
      <c r="G14" s="13">
        <f t="shared" si="0"/>
        <v>1.2206999999999999</v>
      </c>
      <c r="H14" s="12"/>
      <c r="I14" s="13"/>
      <c r="J14" s="32">
        <v>6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2.0699999999999998</v>
      </c>
      <c r="F15" s="13">
        <v>1.2290000000000001</v>
      </c>
      <c r="G15" s="13">
        <f t="shared" si="0"/>
        <v>1.2157</v>
      </c>
      <c r="H15" s="12"/>
      <c r="I15" s="13"/>
      <c r="J15" s="32">
        <v>6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2.06</v>
      </c>
      <c r="F16" s="13">
        <v>1.2110000000000001</v>
      </c>
      <c r="G16" s="13">
        <f t="shared" si="0"/>
        <v>1.1977</v>
      </c>
      <c r="H16" s="12"/>
      <c r="I16" s="13"/>
      <c r="J16" s="32">
        <v>6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2.08</v>
      </c>
      <c r="F17" s="13">
        <v>1.234</v>
      </c>
      <c r="G17" s="13">
        <f t="shared" si="0"/>
        <v>1.2206999999999999</v>
      </c>
      <c r="H17" s="12"/>
      <c r="I17" s="13"/>
      <c r="J17" s="32">
        <v>6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2.08</v>
      </c>
      <c r="F18" s="13">
        <v>1.2410000000000001</v>
      </c>
      <c r="G18" s="13">
        <f t="shared" si="0"/>
        <v>1.2277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2.08</v>
      </c>
      <c r="F19" s="13">
        <v>1.242</v>
      </c>
      <c r="G19" s="13">
        <f t="shared" si="0"/>
        <v>1.2286999999999999</v>
      </c>
      <c r="H19" s="33"/>
      <c r="I19" s="25"/>
      <c r="J19" s="32">
        <v>6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2.06</v>
      </c>
      <c r="F20" s="13">
        <v>1.2130000000000001</v>
      </c>
      <c r="G20" s="13">
        <f t="shared" si="0"/>
        <v>1.1997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2.0699999999999998</v>
      </c>
      <c r="F21" s="13">
        <v>1.2250000000000001</v>
      </c>
      <c r="G21" s="13">
        <f t="shared" si="0"/>
        <v>1.2117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2.08</v>
      </c>
      <c r="F22" s="13">
        <v>1.2330000000000001</v>
      </c>
      <c r="G22" s="13">
        <f t="shared" si="0"/>
        <v>1.2197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2.08</v>
      </c>
      <c r="F23" s="13">
        <v>1.234</v>
      </c>
      <c r="G23" s="25">
        <f t="shared" si="0"/>
        <v>1.2206999999999999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2.08</v>
      </c>
      <c r="F24" s="25">
        <v>1.2350000000000001</v>
      </c>
      <c r="G24" s="25">
        <f t="shared" si="0"/>
        <v>1.2217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2.08</v>
      </c>
      <c r="F25" s="13">
        <v>1.2410000000000001</v>
      </c>
      <c r="G25" s="13">
        <f t="shared" si="0"/>
        <v>1.2277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2.0699999999999998</v>
      </c>
      <c r="F26" s="13">
        <v>1.2230000000000001</v>
      </c>
      <c r="G26" s="13">
        <f t="shared" si="0"/>
        <v>1.2097</v>
      </c>
      <c r="H26" s="12"/>
      <c r="I26" s="13"/>
      <c r="J26" s="32">
        <v>6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2.0699999999999998</v>
      </c>
      <c r="F27" s="13">
        <v>1.2290000000000001</v>
      </c>
      <c r="G27" s="13">
        <f t="shared" si="0"/>
        <v>1.2157</v>
      </c>
      <c r="H27" s="12"/>
      <c r="I27" s="13"/>
      <c r="J27" s="32">
        <v>6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2.08</v>
      </c>
      <c r="F28" s="13">
        <v>1.2410000000000001</v>
      </c>
      <c r="G28" s="25">
        <f t="shared" si="0"/>
        <v>1.2277</v>
      </c>
      <c r="H28" s="12"/>
      <c r="I28" s="13"/>
      <c r="J28" s="32">
        <v>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89" t="s">
        <v>50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71" t="s">
        <v>214</v>
      </c>
      <c r="C47" s="71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9">
    <mergeCell ref="B47:C47"/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55</v>
      </c>
      <c r="C2" s="39" t="s">
        <v>1</v>
      </c>
      <c r="D2" s="87" t="s">
        <v>56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54</v>
      </c>
      <c r="D5" s="11">
        <v>1</v>
      </c>
      <c r="E5" s="12">
        <v>2.09</v>
      </c>
      <c r="F5" s="13">
        <v>1.204</v>
      </c>
      <c r="G5" s="13">
        <f>$F5+0.0007*($J5-25)</f>
        <v>1.19</v>
      </c>
      <c r="H5" s="12"/>
      <c r="I5" s="13"/>
      <c r="J5" s="32">
        <v>5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2.1</v>
      </c>
      <c r="F6" s="13">
        <v>1.19</v>
      </c>
      <c r="G6" s="13">
        <f t="shared" ref="G6:G28" si="0">$F6+0.0007*($J6-25)</f>
        <v>1.1759999999999999</v>
      </c>
      <c r="H6" s="12"/>
      <c r="I6" s="13"/>
      <c r="J6" s="32">
        <v>5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2.1</v>
      </c>
      <c r="F7" s="13">
        <v>1.1679999999999999</v>
      </c>
      <c r="G7" s="13">
        <f t="shared" si="0"/>
        <v>1.1539999999999999</v>
      </c>
      <c r="H7" s="12"/>
      <c r="I7" s="13"/>
      <c r="J7" s="32">
        <v>5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2.1</v>
      </c>
      <c r="F8" s="13">
        <v>1.2110000000000001</v>
      </c>
      <c r="G8" s="13">
        <f t="shared" si="0"/>
        <v>1.1970000000000001</v>
      </c>
      <c r="H8" s="12"/>
      <c r="I8" s="13"/>
      <c r="J8" s="32">
        <v>5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2.1</v>
      </c>
      <c r="F9" s="13">
        <v>1.2010000000000001</v>
      </c>
      <c r="G9" s="25">
        <f t="shared" si="0"/>
        <v>1.1870000000000001</v>
      </c>
      <c r="H9" s="12"/>
      <c r="I9" s="13"/>
      <c r="J9" s="32">
        <v>5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2.1</v>
      </c>
      <c r="F10" s="13">
        <v>1.2150000000000001</v>
      </c>
      <c r="G10" s="13">
        <f t="shared" si="0"/>
        <v>1.2010000000000001</v>
      </c>
      <c r="H10" s="12"/>
      <c r="I10" s="13"/>
      <c r="J10" s="32">
        <v>5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2.09</v>
      </c>
      <c r="F11" s="13">
        <v>1.206</v>
      </c>
      <c r="G11" s="13">
        <f t="shared" si="0"/>
        <v>1.1919999999999999</v>
      </c>
      <c r="H11" s="12"/>
      <c r="I11" s="13"/>
      <c r="J11" s="32">
        <v>5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2.09</v>
      </c>
      <c r="F12" s="13">
        <v>1.2310000000000001</v>
      </c>
      <c r="G12" s="13">
        <f t="shared" si="0"/>
        <v>1.2170000000000001</v>
      </c>
      <c r="H12" s="12"/>
      <c r="I12" s="13"/>
      <c r="J12" s="32">
        <v>5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2.09</v>
      </c>
      <c r="F13" s="13">
        <v>1.1910000000000001</v>
      </c>
      <c r="G13" s="13">
        <f t="shared" si="0"/>
        <v>1.177</v>
      </c>
      <c r="H13" s="12"/>
      <c r="I13" s="13"/>
      <c r="J13" s="32">
        <v>5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2.09</v>
      </c>
      <c r="F14" s="13">
        <v>1.1879999999999999</v>
      </c>
      <c r="G14" s="13">
        <f t="shared" si="0"/>
        <v>1.1739999999999999</v>
      </c>
      <c r="H14" s="12"/>
      <c r="I14" s="13"/>
      <c r="J14" s="32">
        <v>5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2.09</v>
      </c>
      <c r="F15" s="13">
        <v>1.1890000000000001</v>
      </c>
      <c r="G15" s="13">
        <f t="shared" si="0"/>
        <v>1.175</v>
      </c>
      <c r="H15" s="12"/>
      <c r="I15" s="13"/>
      <c r="J15" s="32">
        <v>5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2.09</v>
      </c>
      <c r="F16" s="13">
        <v>1.171</v>
      </c>
      <c r="G16" s="13">
        <f t="shared" si="0"/>
        <v>1.157</v>
      </c>
      <c r="H16" s="12"/>
      <c r="I16" s="13"/>
      <c r="J16" s="32">
        <v>5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2.09</v>
      </c>
      <c r="F17" s="13">
        <v>1.2110000000000001</v>
      </c>
      <c r="G17" s="13">
        <f t="shared" si="0"/>
        <v>1.1970000000000001</v>
      </c>
      <c r="H17" s="12"/>
      <c r="I17" s="13"/>
      <c r="J17" s="32">
        <v>5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2.09</v>
      </c>
      <c r="F18" s="13">
        <v>1.169</v>
      </c>
      <c r="G18" s="13">
        <f t="shared" si="0"/>
        <v>1.155</v>
      </c>
      <c r="H18" s="12"/>
      <c r="I18" s="13"/>
      <c r="J18" s="32">
        <v>5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2.09</v>
      </c>
      <c r="F19" s="13">
        <v>1.212</v>
      </c>
      <c r="G19" s="13">
        <f t="shared" si="0"/>
        <v>1.198</v>
      </c>
      <c r="H19" s="33"/>
      <c r="I19" s="25"/>
      <c r="J19" s="32">
        <v>5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2.1</v>
      </c>
      <c r="F20" s="13">
        <v>1.202</v>
      </c>
      <c r="G20" s="13">
        <f t="shared" si="0"/>
        <v>1.1879999999999999</v>
      </c>
      <c r="H20" s="12"/>
      <c r="I20" s="13"/>
      <c r="J20" s="32">
        <v>5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2.09</v>
      </c>
      <c r="F21" s="13">
        <v>1.198</v>
      </c>
      <c r="G21" s="13">
        <f t="shared" si="0"/>
        <v>1.1839999999999999</v>
      </c>
      <c r="H21" s="12"/>
      <c r="I21" s="13"/>
      <c r="J21" s="32">
        <v>5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2.09</v>
      </c>
      <c r="F22" s="13">
        <v>1.1910000000000001</v>
      </c>
      <c r="G22" s="13">
        <f t="shared" si="0"/>
        <v>1.177</v>
      </c>
      <c r="H22" s="12"/>
      <c r="I22" s="13"/>
      <c r="J22" s="32">
        <v>5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2.09</v>
      </c>
      <c r="F23" s="13">
        <v>1.1910000000000001</v>
      </c>
      <c r="G23" s="25">
        <f t="shared" si="0"/>
        <v>1.177</v>
      </c>
      <c r="H23" s="12"/>
      <c r="I23" s="13"/>
      <c r="J23" s="32">
        <v>5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2.09</v>
      </c>
      <c r="F24" s="25">
        <v>1.175</v>
      </c>
      <c r="G24" s="25">
        <f t="shared" si="0"/>
        <v>1.161</v>
      </c>
      <c r="H24" s="33"/>
      <c r="I24" s="25"/>
      <c r="J24" s="32">
        <v>5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2.09</v>
      </c>
      <c r="F25" s="13">
        <v>1.175</v>
      </c>
      <c r="G25" s="13">
        <f t="shared" si="0"/>
        <v>1.161</v>
      </c>
      <c r="H25" s="12"/>
      <c r="I25" s="13"/>
      <c r="J25" s="32">
        <v>5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2.1</v>
      </c>
      <c r="F26" s="13">
        <v>1.1890000000000001</v>
      </c>
      <c r="G26" s="13">
        <f t="shared" si="0"/>
        <v>1.175</v>
      </c>
      <c r="H26" s="12"/>
      <c r="I26" s="13"/>
      <c r="J26" s="32">
        <v>5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2.1</v>
      </c>
      <c r="F27" s="13">
        <v>1.196</v>
      </c>
      <c r="G27" s="13">
        <f t="shared" si="0"/>
        <v>1.1819999999999999</v>
      </c>
      <c r="H27" s="12"/>
      <c r="I27" s="13"/>
      <c r="J27" s="32">
        <v>5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2.1</v>
      </c>
      <c r="F28" s="13">
        <v>1.1819999999999999</v>
      </c>
      <c r="G28" s="25">
        <f t="shared" si="0"/>
        <v>1.1679999999999999</v>
      </c>
      <c r="H28" s="12"/>
      <c r="I28" s="13"/>
      <c r="J28" s="32">
        <v>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89" t="s">
        <v>57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66</v>
      </c>
      <c r="C2" s="39" t="s">
        <v>1</v>
      </c>
      <c r="D2" s="87" t="s">
        <v>67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68</v>
      </c>
      <c r="D5" s="11">
        <v>1</v>
      </c>
      <c r="E5" s="12">
        <v>1.99</v>
      </c>
      <c r="F5" s="13">
        <v>1.165</v>
      </c>
      <c r="G5" s="13">
        <f>$F5+0.0007*($J5-25)</f>
        <v>1.1524000000000001</v>
      </c>
      <c r="H5" s="12"/>
      <c r="I5" s="13"/>
      <c r="J5" s="32">
        <v>7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1.97</v>
      </c>
      <c r="F6" s="13">
        <v>1.1599999999999999</v>
      </c>
      <c r="G6" s="13">
        <f t="shared" ref="G6:G28" si="0">$F6+0.0007*($J6-25)</f>
        <v>1.1474</v>
      </c>
      <c r="H6" s="12"/>
      <c r="I6" s="13"/>
      <c r="J6" s="32">
        <v>7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1.98</v>
      </c>
      <c r="F7" s="13">
        <v>1.1539999999999999</v>
      </c>
      <c r="G7" s="13">
        <f t="shared" si="0"/>
        <v>1.1406999999999998</v>
      </c>
      <c r="H7" s="12"/>
      <c r="I7" s="13"/>
      <c r="J7" s="32">
        <v>6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1.99</v>
      </c>
      <c r="F8" s="13">
        <v>1.155</v>
      </c>
      <c r="G8" s="13">
        <f t="shared" si="0"/>
        <v>1.1416999999999999</v>
      </c>
      <c r="H8" s="12"/>
      <c r="I8" s="13"/>
      <c r="J8" s="32">
        <v>6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1.97</v>
      </c>
      <c r="F9" s="13">
        <v>1.1459999999999999</v>
      </c>
      <c r="G9" s="25">
        <f t="shared" si="0"/>
        <v>1.1326999999999998</v>
      </c>
      <c r="H9" s="12"/>
      <c r="I9" s="13"/>
      <c r="J9" s="32">
        <v>6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1.98</v>
      </c>
      <c r="F10" s="13">
        <v>1.1539999999999999</v>
      </c>
      <c r="G10" s="13">
        <f t="shared" si="0"/>
        <v>1.1406999999999998</v>
      </c>
      <c r="H10" s="12"/>
      <c r="I10" s="13"/>
      <c r="J10" s="32">
        <v>6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1.98</v>
      </c>
      <c r="F11" s="13">
        <v>1.143</v>
      </c>
      <c r="G11" s="13">
        <f t="shared" si="0"/>
        <v>1.1296999999999999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1.92</v>
      </c>
      <c r="F12" s="13">
        <v>1.133</v>
      </c>
      <c r="G12" s="13">
        <f t="shared" si="0"/>
        <v>1.1196999999999999</v>
      </c>
      <c r="H12" s="12"/>
      <c r="I12" s="13"/>
      <c r="J12" s="32">
        <v>6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1.96</v>
      </c>
      <c r="F13" s="13">
        <v>1.135</v>
      </c>
      <c r="G13" s="13">
        <f t="shared" si="0"/>
        <v>1.1216999999999999</v>
      </c>
      <c r="H13" s="12"/>
      <c r="I13" s="13"/>
      <c r="J13" s="32">
        <v>6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1.96</v>
      </c>
      <c r="F14" s="13">
        <v>1.1359999999999999</v>
      </c>
      <c r="G14" s="13">
        <f t="shared" si="0"/>
        <v>1.1226999999999998</v>
      </c>
      <c r="H14" s="12"/>
      <c r="I14" s="13"/>
      <c r="J14" s="32">
        <v>6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1.95</v>
      </c>
      <c r="F15" s="13">
        <v>1.125</v>
      </c>
      <c r="G15" s="13">
        <f t="shared" si="0"/>
        <v>1.1116999999999999</v>
      </c>
      <c r="H15" s="12"/>
      <c r="I15" s="13"/>
      <c r="J15" s="32">
        <v>6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1.97</v>
      </c>
      <c r="F16" s="13">
        <v>1.143</v>
      </c>
      <c r="G16" s="13">
        <f t="shared" si="0"/>
        <v>1.1296999999999999</v>
      </c>
      <c r="H16" s="12"/>
      <c r="I16" s="13"/>
      <c r="J16" s="32">
        <v>6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1.97</v>
      </c>
      <c r="F17" s="13">
        <v>1.1459999999999999</v>
      </c>
      <c r="G17" s="13">
        <f t="shared" si="0"/>
        <v>1.1326999999999998</v>
      </c>
      <c r="H17" s="12"/>
      <c r="I17" s="13"/>
      <c r="J17" s="32">
        <v>6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1.96</v>
      </c>
      <c r="F18" s="13">
        <v>1.125</v>
      </c>
      <c r="G18" s="13">
        <f t="shared" si="0"/>
        <v>1.1116999999999999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1.96</v>
      </c>
      <c r="F19" s="13">
        <v>1.135</v>
      </c>
      <c r="G19" s="13">
        <f t="shared" si="0"/>
        <v>1.1216999999999999</v>
      </c>
      <c r="H19" s="33"/>
      <c r="I19" s="25"/>
      <c r="J19" s="32">
        <v>6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1.97</v>
      </c>
      <c r="F20" s="13">
        <v>1.141</v>
      </c>
      <c r="G20" s="13">
        <f t="shared" si="0"/>
        <v>1.1276999999999999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1.97</v>
      </c>
      <c r="F21" s="13">
        <v>1.1439999999999999</v>
      </c>
      <c r="G21" s="13">
        <f t="shared" si="0"/>
        <v>1.1306999999999998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1.97</v>
      </c>
      <c r="F22" s="13">
        <v>1.143</v>
      </c>
      <c r="G22" s="13">
        <f t="shared" si="0"/>
        <v>1.1296999999999999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1.98</v>
      </c>
      <c r="F23" s="13">
        <v>1.1539999999999999</v>
      </c>
      <c r="G23" s="25">
        <f t="shared" si="0"/>
        <v>1.1406999999999998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1.96</v>
      </c>
      <c r="F24" s="25">
        <v>1.131</v>
      </c>
      <c r="G24" s="25">
        <f t="shared" si="0"/>
        <v>1.1176999999999999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1.98</v>
      </c>
      <c r="F25" s="13">
        <v>1.1559999999999999</v>
      </c>
      <c r="G25" s="13">
        <f t="shared" si="0"/>
        <v>1.1426999999999998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1.99</v>
      </c>
      <c r="F26" s="13">
        <v>1.161</v>
      </c>
      <c r="G26" s="13">
        <f t="shared" si="0"/>
        <v>1.1476999999999999</v>
      </c>
      <c r="H26" s="12"/>
      <c r="I26" s="13"/>
      <c r="J26" s="32">
        <v>6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1.99</v>
      </c>
      <c r="F27" s="13">
        <v>1.1579999999999999</v>
      </c>
      <c r="G27" s="13">
        <f t="shared" si="0"/>
        <v>1.1446999999999998</v>
      </c>
      <c r="H27" s="12"/>
      <c r="I27" s="13"/>
      <c r="J27" s="32">
        <v>6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1.99</v>
      </c>
      <c r="F28" s="13">
        <v>1.1619999999999999</v>
      </c>
      <c r="G28" s="25">
        <f t="shared" si="0"/>
        <v>1.1486999999999998</v>
      </c>
      <c r="H28" s="12"/>
      <c r="I28" s="13"/>
      <c r="J28" s="32">
        <v>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89" t="s">
        <v>205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101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99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99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99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99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99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99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99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99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99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99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99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99"/>
      <c r="B44" s="29"/>
      <c r="C44" s="29"/>
      <c r="D44" s="29"/>
      <c r="E44" s="36"/>
      <c r="F44" s="30"/>
      <c r="G44" s="102" t="s">
        <v>215</v>
      </c>
      <c r="H44" s="102"/>
      <c r="I44" s="102"/>
      <c r="J44" s="102"/>
      <c r="K44" s="102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10">
    <mergeCell ref="A32:A44"/>
    <mergeCell ref="G44:K44"/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76</v>
      </c>
      <c r="C2" s="39" t="s">
        <v>1</v>
      </c>
      <c r="D2" s="87" t="s">
        <v>77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78</v>
      </c>
      <c r="D5" s="11">
        <v>1</v>
      </c>
      <c r="E5" s="12">
        <v>2.0099999999999998</v>
      </c>
      <c r="F5" s="13">
        <v>1.1759999999999999</v>
      </c>
      <c r="G5" s="13">
        <f>$F5+0.0007*($J5-25)</f>
        <v>1.1626999999999998</v>
      </c>
      <c r="H5" s="12"/>
      <c r="I5" s="13"/>
      <c r="J5" s="32">
        <v>6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2.0099999999999998</v>
      </c>
      <c r="F6" s="13">
        <v>1.171</v>
      </c>
      <c r="G6" s="13">
        <f t="shared" ref="G6:G28" si="0">$F6+0.0007*($J6-25)</f>
        <v>1.1577</v>
      </c>
      <c r="H6" s="12"/>
      <c r="I6" s="13"/>
      <c r="J6" s="32">
        <v>6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2.0099999999999998</v>
      </c>
      <c r="F7" s="13">
        <v>1.167</v>
      </c>
      <c r="G7" s="13">
        <f t="shared" si="0"/>
        <v>1.1544000000000001</v>
      </c>
      <c r="H7" s="12"/>
      <c r="I7" s="13"/>
      <c r="J7" s="32">
        <v>7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2.0099999999999998</v>
      </c>
      <c r="F8" s="13">
        <v>1.1779999999999999</v>
      </c>
      <c r="G8" s="13">
        <f t="shared" si="0"/>
        <v>1.1646999999999998</v>
      </c>
      <c r="H8" s="12"/>
      <c r="I8" s="13"/>
      <c r="J8" s="32">
        <v>6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2.0099999999999998</v>
      </c>
      <c r="F9" s="13">
        <v>1.177</v>
      </c>
      <c r="G9" s="25">
        <f t="shared" si="0"/>
        <v>1.1637</v>
      </c>
      <c r="H9" s="12"/>
      <c r="I9" s="13"/>
      <c r="J9" s="32">
        <v>6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</v>
      </c>
      <c r="F10" s="13">
        <v>1.163</v>
      </c>
      <c r="G10" s="13">
        <f t="shared" si="0"/>
        <v>1.1504000000000001</v>
      </c>
      <c r="H10" s="12"/>
      <c r="I10" s="13"/>
      <c r="J10" s="32">
        <v>7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2.0099999999999998</v>
      </c>
      <c r="F11" s="13">
        <v>1.1719999999999999</v>
      </c>
      <c r="G11" s="13">
        <f t="shared" si="0"/>
        <v>1.1586999999999998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2.0099999999999998</v>
      </c>
      <c r="F12" s="13">
        <v>1.1819999999999999</v>
      </c>
      <c r="G12" s="13">
        <f t="shared" si="0"/>
        <v>1.1686999999999999</v>
      </c>
      <c r="H12" s="12"/>
      <c r="I12" s="13"/>
      <c r="J12" s="32">
        <v>6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</v>
      </c>
      <c r="F13" s="13">
        <v>1.1679999999999999</v>
      </c>
      <c r="G13" s="13">
        <f t="shared" si="0"/>
        <v>1.1539999999999999</v>
      </c>
      <c r="H13" s="12"/>
      <c r="I13" s="13"/>
      <c r="J13" s="32">
        <v>5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2.0099999999999998</v>
      </c>
      <c r="F14" s="13">
        <v>1.167</v>
      </c>
      <c r="G14" s="13">
        <f t="shared" si="0"/>
        <v>1.1536999999999999</v>
      </c>
      <c r="H14" s="12"/>
      <c r="I14" s="13"/>
      <c r="J14" s="32">
        <v>6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2.0099999999999998</v>
      </c>
      <c r="F15" s="13">
        <v>1.1739999999999999</v>
      </c>
      <c r="G15" s="13">
        <f t="shared" si="0"/>
        <v>1.1606999999999998</v>
      </c>
      <c r="H15" s="12"/>
      <c r="I15" s="13"/>
      <c r="J15" s="32">
        <v>6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</v>
      </c>
      <c r="F16" s="13">
        <v>1.1779999999999999</v>
      </c>
      <c r="G16" s="13">
        <f t="shared" si="0"/>
        <v>1.1639999999999999</v>
      </c>
      <c r="H16" s="12"/>
      <c r="I16" s="13"/>
      <c r="J16" s="32">
        <v>5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2.0099999999999998</v>
      </c>
      <c r="F17" s="13">
        <v>1.171</v>
      </c>
      <c r="G17" s="13">
        <f t="shared" si="0"/>
        <v>1.1577</v>
      </c>
      <c r="H17" s="12"/>
      <c r="I17" s="13"/>
      <c r="J17" s="32">
        <v>6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2.0099999999999998</v>
      </c>
      <c r="F18" s="13">
        <v>1.1739999999999999</v>
      </c>
      <c r="G18" s="13">
        <f t="shared" si="0"/>
        <v>1.1606999999999998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</v>
      </c>
      <c r="F19" s="13">
        <v>1.1599999999999999</v>
      </c>
      <c r="G19" s="13">
        <f t="shared" si="0"/>
        <v>1.1466999999999998</v>
      </c>
      <c r="H19" s="33"/>
      <c r="I19" s="25"/>
      <c r="J19" s="32">
        <v>6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2.0099999999999998</v>
      </c>
      <c r="F20" s="13">
        <v>1.171</v>
      </c>
      <c r="G20" s="13">
        <f t="shared" si="0"/>
        <v>1.1577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2.0099999999999998</v>
      </c>
      <c r="F21" s="13">
        <v>1.177</v>
      </c>
      <c r="G21" s="13">
        <f t="shared" si="0"/>
        <v>1.1637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</v>
      </c>
      <c r="F22" s="13">
        <v>1.1679999999999999</v>
      </c>
      <c r="G22" s="13">
        <f t="shared" si="0"/>
        <v>1.1546999999999998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2.0099999999999998</v>
      </c>
      <c r="F23" s="13">
        <v>1.171</v>
      </c>
      <c r="G23" s="25">
        <f t="shared" si="0"/>
        <v>1.1577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</v>
      </c>
      <c r="F24" s="25">
        <v>1.1719999999999999</v>
      </c>
      <c r="G24" s="25">
        <f t="shared" si="0"/>
        <v>1.1586999999999998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2.0099999999999998</v>
      </c>
      <c r="F25" s="13">
        <v>1.1679999999999999</v>
      </c>
      <c r="G25" s="13">
        <f t="shared" si="0"/>
        <v>1.1546999999999998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</v>
      </c>
      <c r="F26" s="13">
        <v>1.1659999999999999</v>
      </c>
      <c r="G26" s="13">
        <f t="shared" si="0"/>
        <v>1.1526999999999998</v>
      </c>
      <c r="H26" s="12"/>
      <c r="I26" s="13"/>
      <c r="J26" s="32">
        <v>6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</v>
      </c>
      <c r="F27" s="13">
        <v>1.1659999999999999</v>
      </c>
      <c r="G27" s="13">
        <f t="shared" si="0"/>
        <v>1.1526999999999998</v>
      </c>
      <c r="H27" s="12"/>
      <c r="I27" s="13"/>
      <c r="J27" s="32">
        <v>6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2.0099999999999998</v>
      </c>
      <c r="F28" s="13">
        <v>1.171</v>
      </c>
      <c r="G28" s="25">
        <f t="shared" si="0"/>
        <v>1.1577</v>
      </c>
      <c r="H28" s="12"/>
      <c r="I28" s="13"/>
      <c r="J28" s="32">
        <v>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>
      <c r="A30" s="8" t="s">
        <v>12</v>
      </c>
      <c r="B30" s="89" t="s">
        <v>79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43</v>
      </c>
      <c r="C2" s="39" t="s">
        <v>1</v>
      </c>
      <c r="D2" s="87" t="s">
        <v>89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90</v>
      </c>
      <c r="D5" s="11">
        <v>1</v>
      </c>
      <c r="E5" s="12">
        <v>2.1</v>
      </c>
      <c r="F5" s="13">
        <v>1.258</v>
      </c>
      <c r="G5" s="13">
        <f>$F5+0.0007*($J5-25)</f>
        <v>1.2475000000000001</v>
      </c>
      <c r="H5" s="12"/>
      <c r="I5" s="13"/>
      <c r="J5" s="32">
        <v>10</v>
      </c>
      <c r="K5" s="24" t="s">
        <v>92</v>
      </c>
      <c r="L5" s="26"/>
    </row>
    <row r="6" spans="1:12">
      <c r="A6" s="8">
        <f>A5</f>
        <v>45723</v>
      </c>
      <c r="B6" s="97"/>
      <c r="C6" s="94"/>
      <c r="D6" s="11">
        <v>2</v>
      </c>
      <c r="E6" s="12">
        <v>2.1</v>
      </c>
      <c r="F6" s="13">
        <v>1.2569999999999999</v>
      </c>
      <c r="G6" s="13">
        <f t="shared" ref="G6:G28" si="0">$F6+0.0007*($J6-25)</f>
        <v>1.2450999999999999</v>
      </c>
      <c r="H6" s="12"/>
      <c r="I6" s="13"/>
      <c r="J6" s="32">
        <v>8</v>
      </c>
      <c r="K6" s="24" t="s">
        <v>92</v>
      </c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2.1</v>
      </c>
      <c r="F7" s="13">
        <v>1.2629999999999999</v>
      </c>
      <c r="G7" s="13">
        <f t="shared" si="0"/>
        <v>1.2510999999999999</v>
      </c>
      <c r="H7" s="12"/>
      <c r="I7" s="13"/>
      <c r="J7" s="32">
        <v>8</v>
      </c>
      <c r="K7" s="24" t="s">
        <v>92</v>
      </c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2.1</v>
      </c>
      <c r="F8" s="13">
        <v>1.2609999999999999</v>
      </c>
      <c r="G8" s="13">
        <f t="shared" si="0"/>
        <v>1.2484</v>
      </c>
      <c r="H8" s="12"/>
      <c r="I8" s="13"/>
      <c r="J8" s="32">
        <v>7</v>
      </c>
      <c r="K8" s="24" t="s">
        <v>92</v>
      </c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2.1</v>
      </c>
      <c r="F9" s="13">
        <v>1.256</v>
      </c>
      <c r="G9" s="25">
        <f t="shared" si="0"/>
        <v>1.2434000000000001</v>
      </c>
      <c r="H9" s="12"/>
      <c r="I9" s="13"/>
      <c r="J9" s="32">
        <v>7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2.1</v>
      </c>
      <c r="F10" s="13">
        <v>1.2549999999999999</v>
      </c>
      <c r="G10" s="13">
        <f t="shared" si="0"/>
        <v>1.2423999999999999</v>
      </c>
      <c r="H10" s="12"/>
      <c r="I10" s="13"/>
      <c r="J10" s="32">
        <v>7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2.1</v>
      </c>
      <c r="F11" s="13">
        <v>1.2609999999999999</v>
      </c>
      <c r="G11" s="13">
        <f t="shared" si="0"/>
        <v>1.2476999999999998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2.1</v>
      </c>
      <c r="F12" s="13">
        <v>1.266</v>
      </c>
      <c r="G12" s="13">
        <f t="shared" si="0"/>
        <v>1.2526999999999999</v>
      </c>
      <c r="H12" s="12"/>
      <c r="I12" s="13"/>
      <c r="J12" s="32">
        <v>6</v>
      </c>
      <c r="K12" s="24" t="s">
        <v>92</v>
      </c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2.1</v>
      </c>
      <c r="F13" s="13">
        <v>1.264</v>
      </c>
      <c r="G13" s="13">
        <f t="shared" si="0"/>
        <v>1.2506999999999999</v>
      </c>
      <c r="H13" s="12"/>
      <c r="I13" s="13"/>
      <c r="J13" s="32">
        <v>6</v>
      </c>
      <c r="K13" s="24" t="s">
        <v>92</v>
      </c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2.1</v>
      </c>
      <c r="F14" s="13">
        <v>1.256</v>
      </c>
      <c r="G14" s="13">
        <f t="shared" si="0"/>
        <v>1.2426999999999999</v>
      </c>
      <c r="H14" s="12"/>
      <c r="I14" s="13"/>
      <c r="J14" s="32">
        <v>6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2.1</v>
      </c>
      <c r="F15" s="13">
        <v>1.2589999999999999</v>
      </c>
      <c r="G15" s="13">
        <f t="shared" si="0"/>
        <v>1.2456999999999998</v>
      </c>
      <c r="H15" s="12"/>
      <c r="I15" s="13"/>
      <c r="J15" s="32">
        <v>6</v>
      </c>
      <c r="K15" s="24" t="s">
        <v>92</v>
      </c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2.1</v>
      </c>
      <c r="F16" s="13">
        <v>1.2569999999999999</v>
      </c>
      <c r="G16" s="13">
        <f t="shared" si="0"/>
        <v>1.2444</v>
      </c>
      <c r="H16" s="12"/>
      <c r="I16" s="13"/>
      <c r="J16" s="32">
        <v>7</v>
      </c>
      <c r="K16" s="24" t="s">
        <v>92</v>
      </c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2.1</v>
      </c>
      <c r="F17" s="13">
        <v>1.254</v>
      </c>
      <c r="G17" s="13">
        <f t="shared" si="0"/>
        <v>1.2421</v>
      </c>
      <c r="H17" s="12"/>
      <c r="I17" s="13"/>
      <c r="J17" s="32">
        <v>8</v>
      </c>
      <c r="K17" s="24" t="s">
        <v>92</v>
      </c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2.1</v>
      </c>
      <c r="F18" s="13">
        <v>1.2569999999999999</v>
      </c>
      <c r="G18" s="13">
        <f t="shared" si="0"/>
        <v>1.2444</v>
      </c>
      <c r="H18" s="12"/>
      <c r="I18" s="13"/>
      <c r="J18" s="32">
        <v>7</v>
      </c>
      <c r="K18" s="24" t="s">
        <v>92</v>
      </c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2.1</v>
      </c>
      <c r="F19" s="13">
        <v>1.2609999999999999</v>
      </c>
      <c r="G19" s="13">
        <f t="shared" si="0"/>
        <v>1.2476999999999998</v>
      </c>
      <c r="H19" s="33"/>
      <c r="I19" s="25"/>
      <c r="J19" s="32">
        <v>6</v>
      </c>
      <c r="K19" s="24" t="s">
        <v>92</v>
      </c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2.1</v>
      </c>
      <c r="F20" s="13">
        <v>1.2589999999999999</v>
      </c>
      <c r="G20" s="13">
        <f t="shared" si="0"/>
        <v>1.2456999999999998</v>
      </c>
      <c r="H20" s="12"/>
      <c r="I20" s="13"/>
      <c r="J20" s="32">
        <v>6</v>
      </c>
      <c r="K20" s="24" t="s">
        <v>92</v>
      </c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2.1</v>
      </c>
      <c r="F21" s="13">
        <v>1.258</v>
      </c>
      <c r="G21" s="13">
        <f t="shared" si="0"/>
        <v>1.2446999999999999</v>
      </c>
      <c r="H21" s="12"/>
      <c r="I21" s="13"/>
      <c r="J21" s="32">
        <v>6</v>
      </c>
      <c r="K21" s="24" t="s">
        <v>92</v>
      </c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2.1</v>
      </c>
      <c r="F22" s="13">
        <v>1.256</v>
      </c>
      <c r="G22" s="13">
        <f t="shared" si="0"/>
        <v>1.2426999999999999</v>
      </c>
      <c r="H22" s="12"/>
      <c r="I22" s="13"/>
      <c r="J22" s="32">
        <v>6</v>
      </c>
      <c r="K22" s="24" t="s">
        <v>92</v>
      </c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2.1</v>
      </c>
      <c r="F23" s="13">
        <v>1.262</v>
      </c>
      <c r="G23" s="25">
        <f t="shared" si="0"/>
        <v>1.2486999999999999</v>
      </c>
      <c r="H23" s="12"/>
      <c r="I23" s="13"/>
      <c r="J23" s="32">
        <v>6</v>
      </c>
      <c r="K23" s="24" t="s">
        <v>92</v>
      </c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2.1</v>
      </c>
      <c r="F24" s="25">
        <v>1.258</v>
      </c>
      <c r="G24" s="25">
        <f t="shared" si="0"/>
        <v>1.2446999999999999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2.1</v>
      </c>
      <c r="F25" s="13">
        <v>1.2569999999999999</v>
      </c>
      <c r="G25" s="13">
        <f t="shared" si="0"/>
        <v>1.2436999999999998</v>
      </c>
      <c r="H25" s="12"/>
      <c r="I25" s="13"/>
      <c r="J25" s="32">
        <v>6</v>
      </c>
      <c r="K25" s="24" t="s">
        <v>92</v>
      </c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2.1</v>
      </c>
      <c r="F26" s="13">
        <v>1.2569999999999999</v>
      </c>
      <c r="G26" s="13">
        <f t="shared" si="0"/>
        <v>1.2436999999999998</v>
      </c>
      <c r="H26" s="12"/>
      <c r="I26" s="13"/>
      <c r="J26" s="32">
        <v>6</v>
      </c>
      <c r="K26" s="24" t="s">
        <v>92</v>
      </c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2.1</v>
      </c>
      <c r="F27" s="13">
        <v>1.2649999999999999</v>
      </c>
      <c r="G27" s="13">
        <f t="shared" si="0"/>
        <v>1.2516999999999998</v>
      </c>
      <c r="H27" s="12"/>
      <c r="I27" s="13"/>
      <c r="J27" s="32">
        <v>6</v>
      </c>
      <c r="K27" s="24" t="s">
        <v>92</v>
      </c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2.1</v>
      </c>
      <c r="F28" s="13">
        <v>1.258</v>
      </c>
      <c r="G28" s="25">
        <f t="shared" si="0"/>
        <v>1.2446999999999999</v>
      </c>
      <c r="H28" s="12"/>
      <c r="I28" s="13"/>
      <c r="J28" s="32">
        <v>6</v>
      </c>
      <c r="K28" s="24" t="s">
        <v>92</v>
      </c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 t="s">
        <v>92</v>
      </c>
    </row>
    <row r="30" spans="1:14" ht="186.6" customHeight="1">
      <c r="A30" s="8" t="s">
        <v>12</v>
      </c>
      <c r="B30" s="89" t="s">
        <v>91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89</v>
      </c>
      <c r="C2" s="39" t="s">
        <v>1</v>
      </c>
      <c r="D2" s="87" t="s">
        <v>97</v>
      </c>
      <c r="E2" s="88"/>
      <c r="F2" s="14" t="s">
        <v>18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98</v>
      </c>
      <c r="D5" s="11">
        <v>1</v>
      </c>
      <c r="E5" s="12">
        <v>1.1299999999999999</v>
      </c>
      <c r="F5" s="13" t="s">
        <v>99</v>
      </c>
      <c r="G5" s="13" t="e">
        <f>$F5+0.0007*($J5-25)</f>
        <v>#VALUE!</v>
      </c>
      <c r="H5" s="12"/>
      <c r="I5" s="13"/>
      <c r="J5" s="32"/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0.85</v>
      </c>
      <c r="F6" s="13" t="s">
        <v>99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1.01</v>
      </c>
      <c r="F7" s="13" t="s">
        <v>99</v>
      </c>
      <c r="G7" s="13" t="e">
        <f t="shared" si="0"/>
        <v>#VALUE!</v>
      </c>
      <c r="H7" s="12"/>
      <c r="I7" s="13"/>
      <c r="J7" s="32"/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1</v>
      </c>
      <c r="F8" s="13" t="s">
        <v>99</v>
      </c>
      <c r="G8" s="13" t="e">
        <f t="shared" si="0"/>
        <v>#VALUE!</v>
      </c>
      <c r="H8" s="12"/>
      <c r="I8" s="13"/>
      <c r="J8" s="32"/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0.98</v>
      </c>
      <c r="F9" s="13" t="s">
        <v>99</v>
      </c>
      <c r="G9" s="25" t="e">
        <f t="shared" si="0"/>
        <v>#VALUE!</v>
      </c>
      <c r="H9" s="12"/>
      <c r="I9" s="13"/>
      <c r="J9" s="32"/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1.1399999999999999</v>
      </c>
      <c r="F10" s="13" t="s">
        <v>99</v>
      </c>
      <c r="G10" s="13" t="e">
        <f t="shared" si="0"/>
        <v>#VALUE!</v>
      </c>
      <c r="H10" s="12"/>
      <c r="I10" s="13"/>
      <c r="J10" s="32"/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1.05</v>
      </c>
      <c r="F11" s="13" t="s">
        <v>99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0.53</v>
      </c>
      <c r="F12" s="13" t="s">
        <v>99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0.42</v>
      </c>
      <c r="F13" s="13" t="s">
        <v>99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0.81</v>
      </c>
      <c r="F14" s="13" t="s">
        <v>99</v>
      </c>
      <c r="G14" s="13" t="e">
        <f t="shared" si="0"/>
        <v>#VALUE!</v>
      </c>
      <c r="H14" s="12"/>
      <c r="I14" s="13"/>
      <c r="J14" s="32"/>
      <c r="K14" s="24" t="s">
        <v>111</v>
      </c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0.11</v>
      </c>
      <c r="F15" s="13" t="s">
        <v>99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0.94</v>
      </c>
      <c r="F16" s="13" t="s">
        <v>99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1.04</v>
      </c>
      <c r="F17" s="13" t="s">
        <v>99</v>
      </c>
      <c r="G17" s="13" t="e">
        <f t="shared" si="0"/>
        <v>#VALUE!</v>
      </c>
      <c r="H17" s="12"/>
      <c r="I17" s="13"/>
      <c r="J17" s="32"/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0.84</v>
      </c>
      <c r="F18" s="13" t="s">
        <v>99</v>
      </c>
      <c r="G18" s="13" t="e">
        <f t="shared" si="0"/>
        <v>#VALUE!</v>
      </c>
      <c r="H18" s="12"/>
      <c r="I18" s="13"/>
      <c r="J18" s="32"/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0.75</v>
      </c>
      <c r="F19" s="13" t="s">
        <v>99</v>
      </c>
      <c r="G19" s="13" t="e">
        <f t="shared" si="0"/>
        <v>#VALUE!</v>
      </c>
      <c r="H19" s="33"/>
      <c r="I19" s="25"/>
      <c r="J19" s="32"/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0.31</v>
      </c>
      <c r="F20" s="13" t="s">
        <v>99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0.35</v>
      </c>
      <c r="F21" s="13" t="s">
        <v>99</v>
      </c>
      <c r="G21" s="13" t="e">
        <f t="shared" si="0"/>
        <v>#VALUE!</v>
      </c>
      <c r="H21" s="12"/>
      <c r="I21" s="13"/>
      <c r="J21" s="32"/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1.02</v>
      </c>
      <c r="F22" s="13" t="s">
        <v>99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1.1399999999999999</v>
      </c>
      <c r="F23" s="13" t="s">
        <v>99</v>
      </c>
      <c r="G23" s="25" t="e">
        <f t="shared" si="0"/>
        <v>#VALUE!</v>
      </c>
      <c r="H23" s="12"/>
      <c r="I23" s="13"/>
      <c r="J23" s="32"/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1.05</v>
      </c>
      <c r="F24" s="13" t="s">
        <v>99</v>
      </c>
      <c r="G24" s="25" t="e">
        <f t="shared" si="0"/>
        <v>#VALUE!</v>
      </c>
      <c r="H24" s="33"/>
      <c r="I24" s="25"/>
      <c r="J24" s="32"/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0.98</v>
      </c>
      <c r="F25" s="13" t="s">
        <v>99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0.89</v>
      </c>
      <c r="F26" s="13" t="s">
        <v>99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0.96</v>
      </c>
      <c r="F27" s="13" t="s">
        <v>99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1.17</v>
      </c>
      <c r="F28" s="13" t="s">
        <v>99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110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100" t="s">
        <v>8</v>
      </c>
      <c r="B32" s="86"/>
      <c r="C32" s="92"/>
      <c r="D32" s="92"/>
      <c r="E32" s="92"/>
      <c r="F32" s="22" t="s">
        <v>216</v>
      </c>
      <c r="G32" s="84"/>
      <c r="H32" s="85"/>
      <c r="I32" s="85"/>
      <c r="J32" s="85"/>
      <c r="K32" s="86"/>
    </row>
    <row r="33" spans="1:11">
      <c r="A33" s="100"/>
      <c r="B33" s="31"/>
      <c r="C33" s="31"/>
      <c r="D33" s="31"/>
      <c r="E33" s="31"/>
      <c r="F33" s="103" t="s">
        <v>217</v>
      </c>
      <c r="G33" s="31"/>
      <c r="H33" s="31"/>
      <c r="I33" s="31"/>
      <c r="J33" s="31"/>
      <c r="K33" s="31"/>
    </row>
    <row r="34" spans="1:11" ht="21.6" customHeight="1">
      <c r="A34" s="100"/>
      <c r="B34" s="31"/>
      <c r="C34" s="31"/>
      <c r="D34" s="31"/>
      <c r="E34" s="31"/>
      <c r="F34" s="103"/>
      <c r="G34" s="31"/>
      <c r="H34" s="31"/>
      <c r="I34" s="31"/>
      <c r="J34" s="31"/>
      <c r="K34" s="31"/>
    </row>
    <row r="35" spans="1:11">
      <c r="A35" s="100"/>
      <c r="B35" s="31"/>
      <c r="C35" s="31"/>
      <c r="D35" s="31"/>
      <c r="E35" s="31"/>
      <c r="F35" s="103"/>
      <c r="G35" s="31"/>
      <c r="H35" s="31"/>
      <c r="I35" s="31"/>
      <c r="J35" s="31"/>
      <c r="K35" s="31"/>
    </row>
    <row r="36" spans="1:11">
      <c r="A36" s="100"/>
      <c r="B36" s="31"/>
      <c r="C36" s="31"/>
      <c r="D36" s="31"/>
      <c r="E36" s="31"/>
      <c r="F36" s="103"/>
      <c r="G36" s="31"/>
      <c r="H36" s="31"/>
      <c r="I36" s="31"/>
      <c r="J36" s="31"/>
      <c r="K36" s="31"/>
    </row>
    <row r="37" spans="1:11">
      <c r="A37" s="100"/>
      <c r="B37" s="31"/>
      <c r="C37" s="31"/>
      <c r="D37" s="31"/>
      <c r="E37" s="31"/>
      <c r="F37" s="103"/>
      <c r="G37" s="31"/>
      <c r="H37" s="31"/>
      <c r="I37" s="31"/>
      <c r="J37" s="31"/>
      <c r="K37" s="31"/>
    </row>
    <row r="38" spans="1:11">
      <c r="A38" s="100"/>
      <c r="B38" s="31"/>
      <c r="C38" s="31"/>
      <c r="D38" s="31"/>
      <c r="E38" s="31"/>
      <c r="F38" s="103"/>
      <c r="G38" s="31"/>
      <c r="H38" s="31"/>
      <c r="I38" s="31"/>
      <c r="J38" s="31"/>
      <c r="K38" s="31"/>
    </row>
    <row r="39" spans="1:11">
      <c r="A39" s="100"/>
      <c r="B39" s="31"/>
      <c r="C39" s="31"/>
      <c r="D39" s="31"/>
      <c r="E39" s="31"/>
      <c r="F39" s="103"/>
      <c r="G39" s="31"/>
      <c r="H39" s="31"/>
      <c r="I39" s="31"/>
      <c r="J39" s="31"/>
      <c r="K39" s="31"/>
    </row>
    <row r="40" spans="1:11">
      <c r="A40" s="100"/>
      <c r="B40" s="31"/>
      <c r="C40" s="31"/>
      <c r="D40" s="31"/>
      <c r="E40" s="31"/>
      <c r="F40" s="103"/>
      <c r="G40" s="31"/>
      <c r="H40" s="31"/>
      <c r="I40" s="31"/>
      <c r="J40" s="31"/>
      <c r="K40" s="31"/>
    </row>
    <row r="41" spans="1:11">
      <c r="A41" s="100"/>
      <c r="B41" s="31"/>
      <c r="C41" s="31"/>
      <c r="D41" s="31"/>
      <c r="E41" s="31"/>
      <c r="F41" s="103"/>
      <c r="G41" s="31"/>
      <c r="H41" s="31"/>
      <c r="I41" s="31"/>
      <c r="J41" s="31"/>
      <c r="K41" s="31"/>
    </row>
    <row r="42" spans="1:11">
      <c r="A42" s="100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100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100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10">
    <mergeCell ref="A32:A44"/>
    <mergeCell ref="F33:F41"/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112</v>
      </c>
      <c r="C2" s="39" t="s">
        <v>1</v>
      </c>
      <c r="D2" s="87" t="s">
        <v>113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98</v>
      </c>
      <c r="D5" s="11">
        <v>1</v>
      </c>
      <c r="E5" s="12">
        <v>2.0499999999999998</v>
      </c>
      <c r="F5" s="13">
        <v>1.2110000000000001</v>
      </c>
      <c r="G5" s="13">
        <f>$F5+0.0007*($J5-25)</f>
        <v>1.1991000000000001</v>
      </c>
      <c r="H5" s="12"/>
      <c r="I5" s="13"/>
      <c r="J5" s="32">
        <v>8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2.0299999999999998</v>
      </c>
      <c r="F6" s="13">
        <v>1.198</v>
      </c>
      <c r="G6" s="13">
        <f t="shared" ref="G6:G28" si="0">$F6+0.0007*($J6-25)</f>
        <v>1.1854</v>
      </c>
      <c r="H6" s="12"/>
      <c r="I6" s="13"/>
      <c r="J6" s="32">
        <v>7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2.0299999999999998</v>
      </c>
      <c r="F7" s="13">
        <v>1.19</v>
      </c>
      <c r="G7" s="13">
        <f t="shared" si="0"/>
        <v>1.1766999999999999</v>
      </c>
      <c r="H7" s="12"/>
      <c r="I7" s="13"/>
      <c r="J7" s="32">
        <v>6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2.0299999999999998</v>
      </c>
      <c r="F8" s="13">
        <v>1.196</v>
      </c>
      <c r="G8" s="13">
        <f t="shared" si="0"/>
        <v>1.1826999999999999</v>
      </c>
      <c r="H8" s="12"/>
      <c r="I8" s="13"/>
      <c r="J8" s="32">
        <v>6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2.0299999999999998</v>
      </c>
      <c r="F9" s="13">
        <v>1.194</v>
      </c>
      <c r="G9" s="25">
        <f t="shared" si="0"/>
        <v>1.1806999999999999</v>
      </c>
      <c r="H9" s="12"/>
      <c r="I9" s="13"/>
      <c r="J9" s="32">
        <v>6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2.04</v>
      </c>
      <c r="F10" s="13">
        <v>1.198</v>
      </c>
      <c r="G10" s="13">
        <f t="shared" si="0"/>
        <v>1.1846999999999999</v>
      </c>
      <c r="H10" s="12"/>
      <c r="I10" s="13"/>
      <c r="J10" s="32">
        <v>6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2.0299999999999998</v>
      </c>
      <c r="F11" s="13">
        <v>1.1970000000000001</v>
      </c>
      <c r="G11" s="13">
        <f t="shared" si="0"/>
        <v>1.1837</v>
      </c>
      <c r="H11" s="12"/>
      <c r="I11" s="13"/>
      <c r="J11" s="32">
        <v>6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2.04</v>
      </c>
      <c r="F12" s="13">
        <v>1.2030000000000001</v>
      </c>
      <c r="G12" s="13">
        <f t="shared" si="0"/>
        <v>1.1904000000000001</v>
      </c>
      <c r="H12" s="12"/>
      <c r="I12" s="13"/>
      <c r="J12" s="32">
        <v>7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2.04</v>
      </c>
      <c r="F13" s="13">
        <v>1.202</v>
      </c>
      <c r="G13" s="13">
        <f t="shared" si="0"/>
        <v>1.1894</v>
      </c>
      <c r="H13" s="12"/>
      <c r="I13" s="13"/>
      <c r="J13" s="32">
        <v>7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2.04</v>
      </c>
      <c r="F14" s="13">
        <v>1.2</v>
      </c>
      <c r="G14" s="13">
        <f t="shared" si="0"/>
        <v>1.1874</v>
      </c>
      <c r="H14" s="12"/>
      <c r="I14" s="13"/>
      <c r="J14" s="32">
        <v>7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2.04</v>
      </c>
      <c r="F15" s="13">
        <v>1.2070000000000001</v>
      </c>
      <c r="G15" s="13">
        <f t="shared" si="0"/>
        <v>1.1937</v>
      </c>
      <c r="H15" s="12"/>
      <c r="I15" s="13"/>
      <c r="J15" s="32">
        <v>6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2.0299999999999998</v>
      </c>
      <c r="F16" s="13">
        <v>1.1950000000000001</v>
      </c>
      <c r="G16" s="13">
        <f t="shared" si="0"/>
        <v>1.1817</v>
      </c>
      <c r="H16" s="12"/>
      <c r="I16" s="13"/>
      <c r="J16" s="32">
        <v>6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2.0299999999999998</v>
      </c>
      <c r="F17" s="13">
        <v>1.198</v>
      </c>
      <c r="G17" s="13">
        <f t="shared" si="0"/>
        <v>1.1854</v>
      </c>
      <c r="H17" s="12"/>
      <c r="I17" s="13"/>
      <c r="J17" s="32">
        <v>7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2.04</v>
      </c>
      <c r="F18" s="13">
        <v>1.181</v>
      </c>
      <c r="G18" s="13">
        <f t="shared" si="0"/>
        <v>1.1677</v>
      </c>
      <c r="H18" s="12"/>
      <c r="I18" s="13"/>
      <c r="J18" s="32">
        <v>6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2.0299999999999998</v>
      </c>
      <c r="F19" s="13">
        <v>1.194</v>
      </c>
      <c r="G19" s="13">
        <f t="shared" si="0"/>
        <v>1.1806999999999999</v>
      </c>
      <c r="H19" s="33"/>
      <c r="I19" s="25"/>
      <c r="J19" s="32">
        <v>6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2.02</v>
      </c>
      <c r="F20" s="13">
        <v>1.1870000000000001</v>
      </c>
      <c r="G20" s="13">
        <f t="shared" si="0"/>
        <v>1.1737</v>
      </c>
      <c r="H20" s="12"/>
      <c r="I20" s="13"/>
      <c r="J20" s="32">
        <v>6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2.04</v>
      </c>
      <c r="F21" s="13">
        <v>1.2010000000000001</v>
      </c>
      <c r="G21" s="13">
        <f t="shared" si="0"/>
        <v>1.1877</v>
      </c>
      <c r="H21" s="12"/>
      <c r="I21" s="13"/>
      <c r="J21" s="32">
        <v>6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2.0299999999999998</v>
      </c>
      <c r="F22" s="13">
        <v>1.196</v>
      </c>
      <c r="G22" s="13">
        <f t="shared" si="0"/>
        <v>1.1826999999999999</v>
      </c>
      <c r="H22" s="12"/>
      <c r="I22" s="13"/>
      <c r="J22" s="32">
        <v>6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2.04</v>
      </c>
      <c r="F23" s="13">
        <v>1.2030000000000001</v>
      </c>
      <c r="G23" s="25">
        <f t="shared" si="0"/>
        <v>1.1897</v>
      </c>
      <c r="H23" s="12"/>
      <c r="I23" s="13"/>
      <c r="J23" s="32">
        <v>6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2.0499999999999998</v>
      </c>
      <c r="F24" s="13">
        <v>1.1990000000000001</v>
      </c>
      <c r="G24" s="25">
        <f t="shared" si="0"/>
        <v>1.1857</v>
      </c>
      <c r="H24" s="33"/>
      <c r="I24" s="25"/>
      <c r="J24" s="32">
        <v>6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2.04</v>
      </c>
      <c r="F25" s="13">
        <v>1.2</v>
      </c>
      <c r="G25" s="13">
        <f t="shared" si="0"/>
        <v>1.1866999999999999</v>
      </c>
      <c r="H25" s="12"/>
      <c r="I25" s="13"/>
      <c r="J25" s="32">
        <v>6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2.0499999999999998</v>
      </c>
      <c r="F26" s="13">
        <v>1.214</v>
      </c>
      <c r="G26" s="13">
        <f t="shared" si="0"/>
        <v>1.2006999999999999</v>
      </c>
      <c r="H26" s="12"/>
      <c r="I26" s="13"/>
      <c r="J26" s="32">
        <v>6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2.04</v>
      </c>
      <c r="F27" s="13">
        <v>1.2050000000000001</v>
      </c>
      <c r="G27" s="13">
        <f t="shared" si="0"/>
        <v>1.1917</v>
      </c>
      <c r="H27" s="12"/>
      <c r="I27" s="13"/>
      <c r="J27" s="32">
        <v>6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2.0499999999999998</v>
      </c>
      <c r="F28" s="13">
        <v>1.212</v>
      </c>
      <c r="G28" s="25">
        <f t="shared" si="0"/>
        <v>1.1986999999999999</v>
      </c>
      <c r="H28" s="12"/>
      <c r="I28" s="13"/>
      <c r="J28" s="32">
        <v>6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115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124</v>
      </c>
      <c r="C2" s="39" t="s">
        <v>1</v>
      </c>
      <c r="D2" s="87" t="s">
        <v>125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126</v>
      </c>
      <c r="D5" s="11">
        <v>1</v>
      </c>
      <c r="E5" s="12">
        <v>1.99</v>
      </c>
      <c r="F5" s="13" t="s">
        <v>99</v>
      </c>
      <c r="G5" s="13" t="e">
        <f>$F5+0.0007*($J5-25)</f>
        <v>#VALUE!</v>
      </c>
      <c r="H5" s="12"/>
      <c r="I5" s="13"/>
      <c r="J5" s="32"/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</v>
      </c>
      <c r="F6" s="13" t="s">
        <v>99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</v>
      </c>
      <c r="F7" s="13" t="s">
        <v>99</v>
      </c>
      <c r="G7" s="13" t="e">
        <f t="shared" si="0"/>
        <v>#VALUE!</v>
      </c>
      <c r="H7" s="12"/>
      <c r="I7" s="13"/>
      <c r="J7" s="32"/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2.0099999999999998</v>
      </c>
      <c r="F8" s="13" t="s">
        <v>99</v>
      </c>
      <c r="G8" s="13" t="e">
        <f t="shared" si="0"/>
        <v>#VALUE!</v>
      </c>
      <c r="H8" s="12"/>
      <c r="I8" s="13"/>
      <c r="J8" s="32"/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</v>
      </c>
      <c r="F9" s="13" t="s">
        <v>99</v>
      </c>
      <c r="G9" s="25" t="e">
        <f t="shared" si="0"/>
        <v>#VALUE!</v>
      </c>
      <c r="H9" s="12"/>
      <c r="I9" s="13"/>
      <c r="J9" s="32"/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2.0099999999999998</v>
      </c>
      <c r="F10" s="13" t="s">
        <v>99</v>
      </c>
      <c r="G10" s="13" t="e">
        <f t="shared" si="0"/>
        <v>#VALUE!</v>
      </c>
      <c r="H10" s="12"/>
      <c r="I10" s="13"/>
      <c r="J10" s="32"/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</v>
      </c>
      <c r="F11" s="13" t="s">
        <v>99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1.99</v>
      </c>
      <c r="F12" s="13" t="s">
        <v>99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</v>
      </c>
      <c r="F13" s="13" t="s">
        <v>99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</v>
      </c>
      <c r="F14" s="13" t="s">
        <v>99</v>
      </c>
      <c r="G14" s="13" t="e">
        <f t="shared" si="0"/>
        <v>#VALUE!</v>
      </c>
      <c r="H14" s="12"/>
      <c r="I14" s="13"/>
      <c r="J14" s="32"/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</v>
      </c>
      <c r="F15" s="13" t="s">
        <v>99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</v>
      </c>
      <c r="F16" s="13" t="s">
        <v>99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1.98</v>
      </c>
      <c r="F17" s="13" t="s">
        <v>99</v>
      </c>
      <c r="G17" s="13" t="e">
        <f t="shared" si="0"/>
        <v>#VALUE!</v>
      </c>
      <c r="H17" s="12"/>
      <c r="I17" s="13"/>
      <c r="J17" s="32"/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1.98</v>
      </c>
      <c r="F18" s="13" t="s">
        <v>99</v>
      </c>
      <c r="G18" s="13" t="e">
        <f t="shared" si="0"/>
        <v>#VALUE!</v>
      </c>
      <c r="H18" s="12"/>
      <c r="I18" s="13"/>
      <c r="J18" s="32"/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1.98</v>
      </c>
      <c r="F19" s="13" t="s">
        <v>99</v>
      </c>
      <c r="G19" s="13" t="e">
        <f t="shared" si="0"/>
        <v>#VALUE!</v>
      </c>
      <c r="H19" s="33"/>
      <c r="I19" s="25"/>
      <c r="J19" s="32"/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2.0099999999999998</v>
      </c>
      <c r="F20" s="13" t="s">
        <v>99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1.98</v>
      </c>
      <c r="F21" s="13" t="s">
        <v>99</v>
      </c>
      <c r="G21" s="13" t="e">
        <f t="shared" si="0"/>
        <v>#VALUE!</v>
      </c>
      <c r="H21" s="12"/>
      <c r="I21" s="13"/>
      <c r="J21" s="32"/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1.98</v>
      </c>
      <c r="F22" s="13" t="s">
        <v>99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2.02</v>
      </c>
      <c r="F23" s="13" t="s">
        <v>99</v>
      </c>
      <c r="G23" s="25" t="e">
        <f t="shared" si="0"/>
        <v>#VALUE!</v>
      </c>
      <c r="H23" s="12"/>
      <c r="I23" s="13"/>
      <c r="J23" s="32"/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1.99</v>
      </c>
      <c r="F24" s="13" t="s">
        <v>99</v>
      </c>
      <c r="G24" s="25" t="e">
        <f t="shared" si="0"/>
        <v>#VALUE!</v>
      </c>
      <c r="H24" s="33"/>
      <c r="I24" s="25"/>
      <c r="J24" s="32"/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</v>
      </c>
      <c r="F25" s="13" t="s">
        <v>99</v>
      </c>
      <c r="G25" s="13" t="e">
        <f t="shared" si="0"/>
        <v>#VALUE!</v>
      </c>
      <c r="H25" s="12"/>
      <c r="I25" s="13"/>
      <c r="J25" s="32"/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1.99</v>
      </c>
      <c r="F26" s="13" t="s">
        <v>99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</v>
      </c>
      <c r="F27" s="13" t="s">
        <v>99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</v>
      </c>
      <c r="F28" s="13" t="s">
        <v>99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127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7" t="s">
        <v>218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124</v>
      </c>
      <c r="C2" s="39" t="s">
        <v>1</v>
      </c>
      <c r="D2" s="87" t="s">
        <v>125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148</v>
      </c>
      <c r="D5" s="11">
        <v>1</v>
      </c>
      <c r="E5" s="12">
        <v>2.02</v>
      </c>
      <c r="F5" s="13">
        <v>1.161</v>
      </c>
      <c r="G5" s="13">
        <f>$F5+0.0007*($J5-25)</f>
        <v>1.1456</v>
      </c>
      <c r="H5" s="12"/>
      <c r="I5" s="13"/>
      <c r="J5" s="32">
        <v>3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</v>
      </c>
      <c r="F6" s="13">
        <v>1.1619999999999999</v>
      </c>
      <c r="G6" s="13">
        <f t="shared" ref="G6:G28" si="0">$F6+0.0007*($J6-25)</f>
        <v>1.1473</v>
      </c>
      <c r="H6" s="12"/>
      <c r="I6" s="13"/>
      <c r="J6" s="32">
        <v>4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1.97</v>
      </c>
      <c r="F7" s="13">
        <v>1.1659999999999999</v>
      </c>
      <c r="G7" s="13">
        <f t="shared" si="0"/>
        <v>1.1513</v>
      </c>
      <c r="H7" s="12"/>
      <c r="I7" s="13"/>
      <c r="J7" s="32">
        <v>4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1.86</v>
      </c>
      <c r="F8" s="13">
        <v>1.1599999999999999</v>
      </c>
      <c r="G8" s="13">
        <f t="shared" si="0"/>
        <v>1.1453</v>
      </c>
      <c r="H8" s="12"/>
      <c r="I8" s="13"/>
      <c r="J8" s="32">
        <v>4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1.99</v>
      </c>
      <c r="F9" s="13">
        <v>1.153</v>
      </c>
      <c r="G9" s="25">
        <f t="shared" si="0"/>
        <v>1.139</v>
      </c>
      <c r="H9" s="12"/>
      <c r="I9" s="13"/>
      <c r="J9" s="32">
        <v>5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</v>
      </c>
      <c r="F10" s="13">
        <v>1.169</v>
      </c>
      <c r="G10" s="13">
        <f t="shared" si="0"/>
        <v>1.155</v>
      </c>
      <c r="H10" s="12"/>
      <c r="I10" s="13"/>
      <c r="J10" s="32">
        <v>5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</v>
      </c>
      <c r="F11" s="13">
        <v>1.1599999999999999</v>
      </c>
      <c r="G11" s="13">
        <f t="shared" si="0"/>
        <v>1.1459999999999999</v>
      </c>
      <c r="H11" s="12"/>
      <c r="I11" s="13"/>
      <c r="J11" s="32">
        <v>5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1.99</v>
      </c>
      <c r="F12" s="13">
        <v>1.155</v>
      </c>
      <c r="G12" s="13">
        <f t="shared" si="0"/>
        <v>1.141</v>
      </c>
      <c r="H12" s="12"/>
      <c r="I12" s="13"/>
      <c r="J12" s="32">
        <v>5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</v>
      </c>
      <c r="F13" s="13">
        <v>1.157</v>
      </c>
      <c r="G13" s="13">
        <f t="shared" si="0"/>
        <v>1.143</v>
      </c>
      <c r="H13" s="12"/>
      <c r="I13" s="13"/>
      <c r="J13" s="32">
        <v>5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</v>
      </c>
      <c r="F14" s="13">
        <v>1.1599999999999999</v>
      </c>
      <c r="G14" s="13">
        <f t="shared" si="0"/>
        <v>1.1453</v>
      </c>
      <c r="H14" s="12"/>
      <c r="I14" s="13"/>
      <c r="J14" s="32">
        <v>4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</v>
      </c>
      <c r="F15" s="13">
        <v>1.1599999999999999</v>
      </c>
      <c r="G15" s="13">
        <f t="shared" si="0"/>
        <v>1.1453</v>
      </c>
      <c r="H15" s="12"/>
      <c r="I15" s="13"/>
      <c r="J15" s="32">
        <v>4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1.99</v>
      </c>
      <c r="F16" s="13">
        <v>1.155</v>
      </c>
      <c r="G16" s="13">
        <f t="shared" si="0"/>
        <v>1.1403000000000001</v>
      </c>
      <c r="H16" s="12"/>
      <c r="I16" s="13"/>
      <c r="J16" s="32">
        <v>4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1.99</v>
      </c>
      <c r="F17" s="13">
        <v>1.1479999999999999</v>
      </c>
      <c r="G17" s="13">
        <f t="shared" si="0"/>
        <v>1.1333</v>
      </c>
      <c r="H17" s="12"/>
      <c r="I17" s="13"/>
      <c r="J17" s="32">
        <v>4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1.96</v>
      </c>
      <c r="F18" s="13">
        <v>1.113</v>
      </c>
      <c r="G18" s="13">
        <f t="shared" si="0"/>
        <v>1.099</v>
      </c>
      <c r="H18" s="12"/>
      <c r="I18" s="13"/>
      <c r="J18" s="32">
        <v>5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1.99</v>
      </c>
      <c r="F19" s="13">
        <v>1.1539999999999999</v>
      </c>
      <c r="G19" s="13">
        <f t="shared" si="0"/>
        <v>1.1399999999999999</v>
      </c>
      <c r="H19" s="33"/>
      <c r="I19" s="25"/>
      <c r="J19" s="32">
        <v>5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1.95</v>
      </c>
      <c r="F20" s="13">
        <v>1.1060000000000001</v>
      </c>
      <c r="G20" s="13">
        <f t="shared" si="0"/>
        <v>1.0920000000000001</v>
      </c>
      <c r="H20" s="12"/>
      <c r="I20" s="13"/>
      <c r="J20" s="32">
        <v>5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1.99</v>
      </c>
      <c r="F21" s="13">
        <v>1.1499999999999999</v>
      </c>
      <c r="G21" s="13">
        <f t="shared" si="0"/>
        <v>1.1359999999999999</v>
      </c>
      <c r="H21" s="12"/>
      <c r="I21" s="13"/>
      <c r="J21" s="32">
        <v>5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</v>
      </c>
      <c r="F22" s="13">
        <v>1.1599999999999999</v>
      </c>
      <c r="G22" s="13">
        <f t="shared" si="0"/>
        <v>1.1459999999999999</v>
      </c>
      <c r="H22" s="12"/>
      <c r="I22" s="13"/>
      <c r="J22" s="32">
        <v>5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</v>
      </c>
      <c r="F23" s="13">
        <v>1.1599999999999999</v>
      </c>
      <c r="G23" s="25">
        <f t="shared" si="0"/>
        <v>1.1453</v>
      </c>
      <c r="H23" s="12"/>
      <c r="I23" s="13"/>
      <c r="J23" s="32">
        <v>4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</v>
      </c>
      <c r="F24" s="13">
        <v>1.1599999999999999</v>
      </c>
      <c r="G24" s="25">
        <f t="shared" si="0"/>
        <v>1.1453</v>
      </c>
      <c r="H24" s="33"/>
      <c r="I24" s="25"/>
      <c r="J24" s="32">
        <v>4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</v>
      </c>
      <c r="F25" s="13">
        <v>1.1619999999999999</v>
      </c>
      <c r="G25" s="13">
        <f t="shared" si="0"/>
        <v>1.1473</v>
      </c>
      <c r="H25" s="12"/>
      <c r="I25" s="13"/>
      <c r="J25" s="32">
        <v>4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</v>
      </c>
      <c r="F26" s="13">
        <v>1.159</v>
      </c>
      <c r="G26" s="13">
        <f t="shared" si="0"/>
        <v>1.145</v>
      </c>
      <c r="H26" s="12"/>
      <c r="I26" s="13"/>
      <c r="J26" s="32">
        <v>5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</v>
      </c>
      <c r="F27" s="13">
        <v>1.163</v>
      </c>
      <c r="G27" s="13">
        <f t="shared" si="0"/>
        <v>1.149</v>
      </c>
      <c r="H27" s="12"/>
      <c r="I27" s="13"/>
      <c r="J27" s="32">
        <v>5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</v>
      </c>
      <c r="F28" s="13">
        <v>1.17</v>
      </c>
      <c r="G28" s="25">
        <f t="shared" si="0"/>
        <v>1.1553</v>
      </c>
      <c r="H28" s="12"/>
      <c r="I28" s="13"/>
      <c r="J28" s="32">
        <v>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136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7" t="s">
        <v>219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8" workbookViewId="0">
      <selection activeCell="B35" sqref="B3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124</v>
      </c>
      <c r="C2" s="39" t="s">
        <v>1</v>
      </c>
      <c r="D2" s="87" t="s">
        <v>125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147</v>
      </c>
      <c r="D5" s="11">
        <v>1</v>
      </c>
      <c r="E5" s="12">
        <f>$G5+0.85</f>
        <v>1.9702999999999999</v>
      </c>
      <c r="F5" s="13">
        <v>1.135</v>
      </c>
      <c r="G5" s="13">
        <f>$F5+0.0007*($J5-25)</f>
        <v>1.1203000000000001</v>
      </c>
      <c r="H5" s="12"/>
      <c r="I5" s="13"/>
      <c r="J5" s="32">
        <v>4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f t="shared" ref="E6:E28" si="0">$G6+0.85</f>
        <v>1.9573</v>
      </c>
      <c r="F6" s="13">
        <v>1.1220000000000001</v>
      </c>
      <c r="G6" s="13">
        <f t="shared" ref="G6:G28" si="1">$F6+0.0007*($J6-25)</f>
        <v>1.1073000000000002</v>
      </c>
      <c r="H6" s="12"/>
      <c r="I6" s="13"/>
      <c r="J6" s="32">
        <v>4</v>
      </c>
      <c r="K6" s="24"/>
      <c r="L6" s="26"/>
    </row>
    <row r="7" spans="1:12">
      <c r="A7" s="8">
        <f t="shared" ref="A7:A28" si="2">A6</f>
        <v>45723</v>
      </c>
      <c r="B7" s="97"/>
      <c r="C7" s="94"/>
      <c r="D7" s="11">
        <v>3</v>
      </c>
      <c r="E7" s="12">
        <f t="shared" si="0"/>
        <v>1.9752999999999998</v>
      </c>
      <c r="F7" s="13">
        <v>1.1399999999999999</v>
      </c>
      <c r="G7" s="13">
        <f t="shared" si="1"/>
        <v>1.1253</v>
      </c>
      <c r="H7" s="12"/>
      <c r="I7" s="13"/>
      <c r="J7" s="32">
        <v>4</v>
      </c>
      <c r="K7" s="24"/>
      <c r="L7" s="26"/>
    </row>
    <row r="8" spans="1:12" s="23" customFormat="1">
      <c r="A8" s="8">
        <f t="shared" si="2"/>
        <v>45723</v>
      </c>
      <c r="B8" s="97"/>
      <c r="C8" s="94"/>
      <c r="D8" s="11">
        <v>4</v>
      </c>
      <c r="E8" s="12">
        <f t="shared" si="0"/>
        <v>1.9500000000000002</v>
      </c>
      <c r="F8" s="13">
        <v>1.1140000000000001</v>
      </c>
      <c r="G8" s="13">
        <f t="shared" si="1"/>
        <v>1.1000000000000001</v>
      </c>
      <c r="H8" s="12"/>
      <c r="I8" s="13"/>
      <c r="J8" s="32">
        <v>5</v>
      </c>
      <c r="K8" s="24"/>
      <c r="L8" s="26"/>
    </row>
    <row r="9" spans="1:12">
      <c r="A9" s="8">
        <f t="shared" si="2"/>
        <v>45723</v>
      </c>
      <c r="B9" s="97"/>
      <c r="C9" s="94"/>
      <c r="D9" s="11">
        <v>5</v>
      </c>
      <c r="E9" s="12">
        <f t="shared" si="0"/>
        <v>1.9739999999999998</v>
      </c>
      <c r="F9" s="13">
        <v>1.1379999999999999</v>
      </c>
      <c r="G9" s="25">
        <f t="shared" si="1"/>
        <v>1.1239999999999999</v>
      </c>
      <c r="H9" s="12"/>
      <c r="I9" s="13"/>
      <c r="J9" s="32">
        <v>5</v>
      </c>
      <c r="K9" s="24"/>
      <c r="L9" s="26"/>
    </row>
    <row r="10" spans="1:12">
      <c r="A10" s="8">
        <f t="shared" si="2"/>
        <v>45723</v>
      </c>
      <c r="B10" s="97"/>
      <c r="C10" s="94"/>
      <c r="D10" s="11">
        <v>6</v>
      </c>
      <c r="E10" s="12">
        <f t="shared" si="0"/>
        <v>1.964</v>
      </c>
      <c r="F10" s="13">
        <v>1.1279999999999999</v>
      </c>
      <c r="G10" s="13">
        <f t="shared" si="1"/>
        <v>1.1139999999999999</v>
      </c>
      <c r="H10" s="12"/>
      <c r="I10" s="13"/>
      <c r="J10" s="32">
        <v>5</v>
      </c>
      <c r="K10" s="24"/>
      <c r="L10" s="26"/>
    </row>
    <row r="11" spans="1:12">
      <c r="A11" s="8">
        <f t="shared" si="2"/>
        <v>45723</v>
      </c>
      <c r="B11" s="97"/>
      <c r="C11" s="94"/>
      <c r="D11" s="11">
        <v>7</v>
      </c>
      <c r="E11" s="12">
        <f t="shared" si="0"/>
        <v>1.9670000000000001</v>
      </c>
      <c r="F11" s="13">
        <v>1.131</v>
      </c>
      <c r="G11" s="13">
        <f t="shared" si="1"/>
        <v>1.117</v>
      </c>
      <c r="H11" s="12"/>
      <c r="I11" s="13"/>
      <c r="J11" s="32">
        <v>5</v>
      </c>
      <c r="K11" s="24"/>
      <c r="L11" s="26"/>
    </row>
    <row r="12" spans="1:12">
      <c r="A12" s="8">
        <f t="shared" si="2"/>
        <v>45723</v>
      </c>
      <c r="B12" s="97"/>
      <c r="C12" s="94"/>
      <c r="D12" s="11">
        <v>8</v>
      </c>
      <c r="E12" s="12">
        <f t="shared" si="0"/>
        <v>1.9540000000000002</v>
      </c>
      <c r="F12" s="13">
        <v>1.1180000000000001</v>
      </c>
      <c r="G12" s="13">
        <f t="shared" si="1"/>
        <v>1.1040000000000001</v>
      </c>
      <c r="H12" s="12"/>
      <c r="I12" s="13"/>
      <c r="J12" s="32">
        <v>5</v>
      </c>
      <c r="K12" s="24"/>
      <c r="L12" s="26"/>
    </row>
    <row r="13" spans="1:12">
      <c r="A13" s="8">
        <f t="shared" si="2"/>
        <v>45723</v>
      </c>
      <c r="B13" s="97"/>
      <c r="C13" s="94"/>
      <c r="D13" s="11">
        <v>9</v>
      </c>
      <c r="E13" s="12">
        <f t="shared" si="0"/>
        <v>1.9420000000000002</v>
      </c>
      <c r="F13" s="13">
        <v>1.1060000000000001</v>
      </c>
      <c r="G13" s="13">
        <f t="shared" si="1"/>
        <v>1.0920000000000001</v>
      </c>
      <c r="H13" s="12"/>
      <c r="I13" s="13"/>
      <c r="J13" s="32">
        <v>5</v>
      </c>
      <c r="K13" s="24"/>
      <c r="L13" s="26"/>
    </row>
    <row r="14" spans="1:12">
      <c r="A14" s="8">
        <f t="shared" si="2"/>
        <v>45723</v>
      </c>
      <c r="B14" s="97"/>
      <c r="C14" s="94"/>
      <c r="D14" s="11">
        <v>10</v>
      </c>
      <c r="E14" s="12">
        <f t="shared" si="0"/>
        <v>1.9659999999999997</v>
      </c>
      <c r="F14" s="13">
        <v>1.1299999999999999</v>
      </c>
      <c r="G14" s="13">
        <f t="shared" si="1"/>
        <v>1.1159999999999999</v>
      </c>
      <c r="H14" s="12"/>
      <c r="I14" s="13"/>
      <c r="J14" s="32">
        <v>5</v>
      </c>
      <c r="K14" s="24"/>
      <c r="L14" s="26"/>
    </row>
    <row r="15" spans="1:12">
      <c r="A15" s="8">
        <f t="shared" si="2"/>
        <v>45723</v>
      </c>
      <c r="B15" s="97"/>
      <c r="C15" s="94"/>
      <c r="D15" s="11">
        <v>11</v>
      </c>
      <c r="E15" s="12">
        <f t="shared" si="0"/>
        <v>1.964</v>
      </c>
      <c r="F15" s="13">
        <v>1.1279999999999999</v>
      </c>
      <c r="G15" s="13">
        <f t="shared" si="1"/>
        <v>1.1139999999999999</v>
      </c>
      <c r="H15" s="12"/>
      <c r="I15" s="13"/>
      <c r="J15" s="32">
        <v>5</v>
      </c>
      <c r="K15" s="24"/>
      <c r="L15" s="26"/>
    </row>
    <row r="16" spans="1:12">
      <c r="A16" s="8">
        <f t="shared" si="2"/>
        <v>45723</v>
      </c>
      <c r="B16" s="97"/>
      <c r="C16" s="94"/>
      <c r="D16" s="11">
        <v>12</v>
      </c>
      <c r="E16" s="12">
        <f t="shared" si="0"/>
        <v>1.9632999999999998</v>
      </c>
      <c r="F16" s="13">
        <v>1.1279999999999999</v>
      </c>
      <c r="G16" s="13">
        <f t="shared" si="1"/>
        <v>1.1133</v>
      </c>
      <c r="H16" s="12"/>
      <c r="I16" s="13"/>
      <c r="J16" s="32">
        <v>4</v>
      </c>
      <c r="K16" s="24"/>
      <c r="L16" s="26"/>
    </row>
    <row r="17" spans="1:14">
      <c r="A17" s="8">
        <f t="shared" si="2"/>
        <v>45723</v>
      </c>
      <c r="B17" s="97"/>
      <c r="C17" s="94"/>
      <c r="D17" s="11">
        <v>13</v>
      </c>
      <c r="E17" s="12">
        <f t="shared" si="0"/>
        <v>1.9430000000000001</v>
      </c>
      <c r="F17" s="13">
        <v>1.107</v>
      </c>
      <c r="G17" s="13">
        <f t="shared" si="1"/>
        <v>1.093</v>
      </c>
      <c r="H17" s="12"/>
      <c r="I17" s="13"/>
      <c r="J17" s="32">
        <v>5</v>
      </c>
      <c r="K17" s="24"/>
      <c r="L17" s="26"/>
    </row>
    <row r="18" spans="1:14">
      <c r="A18" s="8">
        <f t="shared" si="2"/>
        <v>45723</v>
      </c>
      <c r="B18" s="97"/>
      <c r="C18" s="94"/>
      <c r="D18" s="11">
        <v>14</v>
      </c>
      <c r="E18" s="12">
        <f t="shared" si="0"/>
        <v>1.9659999999999997</v>
      </c>
      <c r="F18" s="13">
        <v>1.1299999999999999</v>
      </c>
      <c r="G18" s="13">
        <f t="shared" si="1"/>
        <v>1.1159999999999999</v>
      </c>
      <c r="H18" s="12"/>
      <c r="I18" s="13"/>
      <c r="J18" s="32">
        <v>5</v>
      </c>
      <c r="K18" s="24"/>
      <c r="L18" s="26"/>
    </row>
    <row r="19" spans="1:14" s="23" customFormat="1">
      <c r="A19" s="8">
        <f t="shared" si="2"/>
        <v>45723</v>
      </c>
      <c r="B19" s="97"/>
      <c r="C19" s="94"/>
      <c r="D19" s="11">
        <v>15</v>
      </c>
      <c r="E19" s="12">
        <f t="shared" si="0"/>
        <v>1.964</v>
      </c>
      <c r="F19" s="13">
        <v>1.1279999999999999</v>
      </c>
      <c r="G19" s="13">
        <f t="shared" si="1"/>
        <v>1.1139999999999999</v>
      </c>
      <c r="H19" s="33"/>
      <c r="I19" s="25"/>
      <c r="J19" s="32">
        <v>5</v>
      </c>
      <c r="K19" s="24"/>
      <c r="L19" s="26"/>
    </row>
    <row r="20" spans="1:14">
      <c r="A20" s="8">
        <f t="shared" si="2"/>
        <v>45723</v>
      </c>
      <c r="B20" s="97"/>
      <c r="C20" s="94"/>
      <c r="D20" s="11">
        <v>16</v>
      </c>
      <c r="E20" s="12">
        <f t="shared" si="0"/>
        <v>1.9533</v>
      </c>
      <c r="F20" s="13">
        <v>1.1180000000000001</v>
      </c>
      <c r="G20" s="13">
        <f t="shared" si="1"/>
        <v>1.1033000000000002</v>
      </c>
      <c r="H20" s="12"/>
      <c r="I20" s="13"/>
      <c r="J20" s="32">
        <v>4</v>
      </c>
      <c r="K20" s="24"/>
      <c r="L20" s="26"/>
    </row>
    <row r="21" spans="1:14">
      <c r="A21" s="8">
        <f t="shared" si="2"/>
        <v>45723</v>
      </c>
      <c r="B21" s="97"/>
      <c r="C21" s="94"/>
      <c r="D21" s="11">
        <v>17</v>
      </c>
      <c r="E21" s="12">
        <f t="shared" si="0"/>
        <v>1.9622999999999999</v>
      </c>
      <c r="F21" s="13">
        <v>1.127</v>
      </c>
      <c r="G21" s="13">
        <f t="shared" si="1"/>
        <v>1.1123000000000001</v>
      </c>
      <c r="H21" s="12"/>
      <c r="I21" s="13"/>
      <c r="J21" s="32">
        <v>4</v>
      </c>
      <c r="K21" s="24"/>
      <c r="L21" s="26"/>
    </row>
    <row r="22" spans="1:14">
      <c r="A22" s="8">
        <f t="shared" si="2"/>
        <v>45723</v>
      </c>
      <c r="B22" s="97"/>
      <c r="C22" s="94"/>
      <c r="D22" s="11">
        <v>18</v>
      </c>
      <c r="E22" s="12">
        <f t="shared" si="0"/>
        <v>1.9653</v>
      </c>
      <c r="F22" s="13">
        <v>1.1299999999999999</v>
      </c>
      <c r="G22" s="13">
        <f t="shared" si="1"/>
        <v>1.1153</v>
      </c>
      <c r="H22" s="12"/>
      <c r="I22" s="13"/>
      <c r="J22" s="32">
        <v>4</v>
      </c>
      <c r="K22" s="24"/>
      <c r="L22" s="26"/>
    </row>
    <row r="23" spans="1:14">
      <c r="A23" s="8">
        <f t="shared" si="2"/>
        <v>45723</v>
      </c>
      <c r="B23" s="97"/>
      <c r="C23" s="94"/>
      <c r="D23" s="11">
        <v>19</v>
      </c>
      <c r="E23" s="12">
        <f t="shared" si="0"/>
        <v>1.9683000000000002</v>
      </c>
      <c r="F23" s="13">
        <v>1.133</v>
      </c>
      <c r="G23" s="25">
        <f t="shared" si="1"/>
        <v>1.1183000000000001</v>
      </c>
      <c r="H23" s="12"/>
      <c r="I23" s="13"/>
      <c r="J23" s="32">
        <v>4</v>
      </c>
      <c r="K23" s="24"/>
      <c r="L23" s="26"/>
    </row>
    <row r="24" spans="1:14">
      <c r="A24" s="8">
        <f t="shared" si="2"/>
        <v>45723</v>
      </c>
      <c r="B24" s="97"/>
      <c r="C24" s="94"/>
      <c r="D24" s="11">
        <v>20</v>
      </c>
      <c r="E24" s="12">
        <f t="shared" si="0"/>
        <v>1.9382999999999999</v>
      </c>
      <c r="F24" s="13">
        <v>1.103</v>
      </c>
      <c r="G24" s="25">
        <f t="shared" si="1"/>
        <v>1.0883</v>
      </c>
      <c r="H24" s="33"/>
      <c r="I24" s="25"/>
      <c r="J24" s="32">
        <v>4</v>
      </c>
      <c r="K24" s="24"/>
      <c r="L24" s="26"/>
    </row>
    <row r="25" spans="1:14">
      <c r="A25" s="8">
        <f t="shared" si="2"/>
        <v>45723</v>
      </c>
      <c r="B25" s="97"/>
      <c r="C25" s="94"/>
      <c r="D25" s="11">
        <v>21</v>
      </c>
      <c r="E25" s="12">
        <f t="shared" si="0"/>
        <v>1.9613</v>
      </c>
      <c r="F25" s="13">
        <v>1.1259999999999999</v>
      </c>
      <c r="G25" s="13">
        <f t="shared" si="1"/>
        <v>1.1113</v>
      </c>
      <c r="H25" s="12"/>
      <c r="I25" s="13"/>
      <c r="J25" s="32">
        <v>4</v>
      </c>
      <c r="K25" s="24"/>
      <c r="L25" s="26"/>
      <c r="M25" s="28"/>
      <c r="N25" s="26"/>
    </row>
    <row r="26" spans="1:14">
      <c r="A26" s="8">
        <f t="shared" si="2"/>
        <v>45723</v>
      </c>
      <c r="B26" s="97"/>
      <c r="C26" s="94"/>
      <c r="D26" s="11">
        <v>22</v>
      </c>
      <c r="E26" s="12">
        <f t="shared" si="0"/>
        <v>1.9622999999999999</v>
      </c>
      <c r="F26" s="13">
        <v>1.127</v>
      </c>
      <c r="G26" s="13">
        <f t="shared" si="1"/>
        <v>1.1123000000000001</v>
      </c>
      <c r="H26" s="12"/>
      <c r="I26" s="13"/>
      <c r="J26" s="32">
        <v>4</v>
      </c>
      <c r="K26" s="24"/>
      <c r="L26" s="26"/>
      <c r="M26" s="28"/>
      <c r="N26" s="26"/>
    </row>
    <row r="27" spans="1:14">
      <c r="A27" s="8">
        <f t="shared" si="2"/>
        <v>45723</v>
      </c>
      <c r="B27" s="97"/>
      <c r="C27" s="94"/>
      <c r="D27" s="11">
        <v>23</v>
      </c>
      <c r="E27" s="12">
        <f t="shared" si="0"/>
        <v>1.9363000000000001</v>
      </c>
      <c r="F27" s="13">
        <v>1.101</v>
      </c>
      <c r="G27" s="13">
        <f t="shared" si="1"/>
        <v>1.0863</v>
      </c>
      <c r="H27" s="12"/>
      <c r="I27" s="13"/>
      <c r="J27" s="32">
        <v>4</v>
      </c>
      <c r="K27" s="24"/>
      <c r="L27" s="26"/>
    </row>
    <row r="28" spans="1:14">
      <c r="A28" s="8">
        <f t="shared" si="2"/>
        <v>45723</v>
      </c>
      <c r="B28" s="98"/>
      <c r="C28" s="95"/>
      <c r="D28" s="11">
        <v>24</v>
      </c>
      <c r="E28" s="12">
        <f t="shared" si="0"/>
        <v>1.9782999999999999</v>
      </c>
      <c r="F28" s="13">
        <v>1.143</v>
      </c>
      <c r="G28" s="25">
        <f t="shared" si="1"/>
        <v>1.1283000000000001</v>
      </c>
      <c r="H28" s="12"/>
      <c r="I28" s="13"/>
      <c r="J28" s="32">
        <v>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224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220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124</v>
      </c>
      <c r="C2" s="39" t="s">
        <v>1</v>
      </c>
      <c r="D2" s="87" t="s">
        <v>125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156</v>
      </c>
      <c r="D5" s="11">
        <v>1</v>
      </c>
      <c r="E5" s="12">
        <v>1.42</v>
      </c>
      <c r="F5" s="13" t="s">
        <v>163</v>
      </c>
      <c r="G5" s="13" t="e">
        <f>$F5+0.0007*($J5-25)</f>
        <v>#VALUE!</v>
      </c>
      <c r="H5" s="12"/>
      <c r="I5" s="13"/>
      <c r="J5" s="32"/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 t="s">
        <v>157</v>
      </c>
      <c r="F6" s="13" t="s">
        <v>163</v>
      </c>
      <c r="G6" s="13" t="e">
        <f t="shared" ref="G6:G28" si="0">$F6+0.0007*($J6-25)</f>
        <v>#VALUE!</v>
      </c>
      <c r="H6" s="12"/>
      <c r="I6" s="13"/>
      <c r="J6" s="32"/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1.57</v>
      </c>
      <c r="F7" s="13" t="s">
        <v>163</v>
      </c>
      <c r="G7" s="13" t="e">
        <f t="shared" si="0"/>
        <v>#VALUE!</v>
      </c>
      <c r="H7" s="12"/>
      <c r="I7" s="13"/>
      <c r="J7" s="32"/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1.32</v>
      </c>
      <c r="F8" s="13" t="s">
        <v>163</v>
      </c>
      <c r="G8" s="13" t="e">
        <f t="shared" si="0"/>
        <v>#VALUE!</v>
      </c>
      <c r="H8" s="12"/>
      <c r="I8" s="13"/>
      <c r="J8" s="32"/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1.4</v>
      </c>
      <c r="F9" s="13" t="s">
        <v>163</v>
      </c>
      <c r="G9" s="25" t="e">
        <f t="shared" si="0"/>
        <v>#VALUE!</v>
      </c>
      <c r="H9" s="12"/>
      <c r="I9" s="13"/>
      <c r="J9" s="32"/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 t="s">
        <v>28</v>
      </c>
      <c r="F10" s="13" t="s">
        <v>163</v>
      </c>
      <c r="G10" s="13" t="e">
        <f t="shared" si="0"/>
        <v>#VALUE!</v>
      </c>
      <c r="H10" s="12"/>
      <c r="I10" s="13"/>
      <c r="J10" s="32"/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0</v>
      </c>
      <c r="F11" s="13" t="s">
        <v>163</v>
      </c>
      <c r="G11" s="13" t="e">
        <f t="shared" si="0"/>
        <v>#VALUE!</v>
      </c>
      <c r="H11" s="12"/>
      <c r="I11" s="13"/>
      <c r="J11" s="32"/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 t="s">
        <v>158</v>
      </c>
      <c r="F12" s="13" t="s">
        <v>163</v>
      </c>
      <c r="G12" s="13" t="e">
        <f t="shared" si="0"/>
        <v>#VALUE!</v>
      </c>
      <c r="H12" s="12"/>
      <c r="I12" s="13"/>
      <c r="J12" s="32"/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0.05</v>
      </c>
      <c r="F13" s="13" t="s">
        <v>163</v>
      </c>
      <c r="G13" s="13" t="e">
        <f t="shared" si="0"/>
        <v>#VALUE!</v>
      </c>
      <c r="H13" s="12"/>
      <c r="I13" s="13"/>
      <c r="J13" s="32"/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1.78</v>
      </c>
      <c r="F14" s="13" t="s">
        <v>163</v>
      </c>
      <c r="G14" s="13" t="e">
        <f t="shared" si="0"/>
        <v>#VALUE!</v>
      </c>
      <c r="H14" s="12"/>
      <c r="I14" s="13"/>
      <c r="J14" s="32"/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 t="s">
        <v>159</v>
      </c>
      <c r="F15" s="13" t="s">
        <v>163</v>
      </c>
      <c r="G15" s="13" t="e">
        <f t="shared" si="0"/>
        <v>#VALUE!</v>
      </c>
      <c r="H15" s="12"/>
      <c r="I15" s="13"/>
      <c r="J15" s="32"/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 t="s">
        <v>28</v>
      </c>
      <c r="F16" s="13" t="s">
        <v>163</v>
      </c>
      <c r="G16" s="13" t="e">
        <f t="shared" si="0"/>
        <v>#VALUE!</v>
      </c>
      <c r="H16" s="12"/>
      <c r="I16" s="13"/>
      <c r="J16" s="32"/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 t="s">
        <v>160</v>
      </c>
      <c r="F17" s="13" t="s">
        <v>163</v>
      </c>
      <c r="G17" s="13" t="e">
        <f t="shared" si="0"/>
        <v>#VALUE!</v>
      </c>
      <c r="H17" s="12"/>
      <c r="I17" s="13"/>
      <c r="J17" s="32"/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 t="s">
        <v>28</v>
      </c>
      <c r="F18" s="13" t="s">
        <v>163</v>
      </c>
      <c r="G18" s="13" t="e">
        <f t="shared" si="0"/>
        <v>#VALUE!</v>
      </c>
      <c r="H18" s="12"/>
      <c r="I18" s="13"/>
      <c r="J18" s="32"/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 t="s">
        <v>28</v>
      </c>
      <c r="F19" s="13" t="s">
        <v>163</v>
      </c>
      <c r="G19" s="13" t="e">
        <f t="shared" si="0"/>
        <v>#VALUE!</v>
      </c>
      <c r="H19" s="33"/>
      <c r="I19" s="25"/>
      <c r="J19" s="32"/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 t="s">
        <v>28</v>
      </c>
      <c r="F20" s="13" t="s">
        <v>163</v>
      </c>
      <c r="G20" s="13" t="e">
        <f t="shared" si="0"/>
        <v>#VALUE!</v>
      </c>
      <c r="H20" s="12"/>
      <c r="I20" s="13"/>
      <c r="J20" s="32"/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 t="s">
        <v>161</v>
      </c>
      <c r="F21" s="13" t="s">
        <v>163</v>
      </c>
      <c r="G21" s="13" t="e">
        <f t="shared" si="0"/>
        <v>#VALUE!</v>
      </c>
      <c r="H21" s="12"/>
      <c r="I21" s="13"/>
      <c r="J21" s="32"/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0.06</v>
      </c>
      <c r="F22" s="13" t="s">
        <v>163</v>
      </c>
      <c r="G22" s="13" t="e">
        <f t="shared" si="0"/>
        <v>#VALUE!</v>
      </c>
      <c r="H22" s="12"/>
      <c r="I22" s="13"/>
      <c r="J22" s="32"/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 t="s">
        <v>162</v>
      </c>
      <c r="F23" s="13" t="s">
        <v>163</v>
      </c>
      <c r="G23" s="25" t="e">
        <f t="shared" si="0"/>
        <v>#VALUE!</v>
      </c>
      <c r="H23" s="12"/>
      <c r="I23" s="13"/>
      <c r="J23" s="32"/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0.06</v>
      </c>
      <c r="F24" s="13" t="s">
        <v>163</v>
      </c>
      <c r="G24" s="25" t="e">
        <f t="shared" si="0"/>
        <v>#VALUE!</v>
      </c>
      <c r="H24" s="33"/>
      <c r="I24" s="25"/>
      <c r="J24" s="32"/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1.79</v>
      </c>
      <c r="F25" s="13">
        <v>1.0069999999999999</v>
      </c>
      <c r="G25" s="13">
        <f t="shared" si="0"/>
        <v>0.99229999999999985</v>
      </c>
      <c r="H25" s="12"/>
      <c r="I25" s="13"/>
      <c r="J25" s="32">
        <v>4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 t="s">
        <v>28</v>
      </c>
      <c r="F26" s="13" t="s">
        <v>163</v>
      </c>
      <c r="G26" s="13" t="e">
        <f t="shared" si="0"/>
        <v>#VALUE!</v>
      </c>
      <c r="H26" s="12"/>
      <c r="I26" s="13"/>
      <c r="J26" s="32"/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 t="s">
        <v>28</v>
      </c>
      <c r="F27" s="13" t="s">
        <v>163</v>
      </c>
      <c r="G27" s="13" t="e">
        <f t="shared" si="0"/>
        <v>#VALUE!</v>
      </c>
      <c r="H27" s="12"/>
      <c r="I27" s="13"/>
      <c r="J27" s="32"/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 t="s">
        <v>28</v>
      </c>
      <c r="F28" s="13" t="s">
        <v>163</v>
      </c>
      <c r="G28" s="25" t="e">
        <f t="shared" si="0"/>
        <v>#VALUE!</v>
      </c>
      <c r="H28" s="12"/>
      <c r="I28" s="13"/>
      <c r="J28" s="32"/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164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100" t="s">
        <v>8</v>
      </c>
      <c r="B32" s="86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100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100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100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102" t="s">
        <v>221</v>
      </c>
      <c r="H48" s="102"/>
      <c r="I48" s="102"/>
      <c r="J48" s="102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10">
    <mergeCell ref="A32:A35"/>
    <mergeCell ref="G48:J48"/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8" workbookViewId="0">
      <selection activeCell="H35" sqref="H3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82</v>
      </c>
      <c r="C2" s="39" t="s">
        <v>1</v>
      </c>
      <c r="D2" s="87" t="s">
        <v>170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171</v>
      </c>
      <c r="D5" s="11">
        <v>1</v>
      </c>
      <c r="E5" s="12">
        <v>2.11</v>
      </c>
      <c r="F5" s="13">
        <v>1.268</v>
      </c>
      <c r="G5" s="13">
        <f>$F5+0.0007*($J5-25)</f>
        <v>1.2533000000000001</v>
      </c>
      <c r="H5" s="12"/>
      <c r="I5" s="13"/>
      <c r="J5" s="32">
        <v>4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2.11</v>
      </c>
      <c r="F6" s="13">
        <v>1.27</v>
      </c>
      <c r="G6" s="13">
        <f t="shared" ref="G6:G28" si="0">$F6+0.0007*($J6-25)</f>
        <v>1.2553000000000001</v>
      </c>
      <c r="H6" s="12"/>
      <c r="I6" s="13"/>
      <c r="J6" s="32">
        <v>4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2.11</v>
      </c>
      <c r="F7" s="13">
        <v>1.268</v>
      </c>
      <c r="G7" s="13">
        <f t="shared" si="0"/>
        <v>1.2533000000000001</v>
      </c>
      <c r="H7" s="12"/>
      <c r="I7" s="13"/>
      <c r="J7" s="32">
        <v>4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2.12</v>
      </c>
      <c r="F8" s="13">
        <v>1.274</v>
      </c>
      <c r="G8" s="13">
        <f t="shared" si="0"/>
        <v>1.2593000000000001</v>
      </c>
      <c r="H8" s="12"/>
      <c r="I8" s="13"/>
      <c r="J8" s="32">
        <v>4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2.11</v>
      </c>
      <c r="F9" s="13">
        <v>1.268</v>
      </c>
      <c r="G9" s="25">
        <f t="shared" si="0"/>
        <v>1.2533000000000001</v>
      </c>
      <c r="H9" s="12"/>
      <c r="I9" s="13"/>
      <c r="J9" s="32">
        <v>4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2.11</v>
      </c>
      <c r="F10" s="13">
        <v>1.2729999999999999</v>
      </c>
      <c r="G10" s="13">
        <f t="shared" si="0"/>
        <v>1.2583</v>
      </c>
      <c r="H10" s="12"/>
      <c r="I10" s="13"/>
      <c r="J10" s="32">
        <v>4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2.11</v>
      </c>
      <c r="F11" s="13">
        <v>1.2689999999999999</v>
      </c>
      <c r="G11" s="13">
        <f t="shared" si="0"/>
        <v>1.2543</v>
      </c>
      <c r="H11" s="12"/>
      <c r="I11" s="13"/>
      <c r="J11" s="32">
        <v>4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2.11</v>
      </c>
      <c r="F12" s="13">
        <v>1.2729999999999999</v>
      </c>
      <c r="G12" s="13">
        <f t="shared" si="0"/>
        <v>1.2583</v>
      </c>
      <c r="H12" s="12"/>
      <c r="I12" s="13"/>
      <c r="J12" s="32">
        <v>4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2.11</v>
      </c>
      <c r="F13" s="13">
        <v>1.2729999999999999</v>
      </c>
      <c r="G13" s="13">
        <f t="shared" si="0"/>
        <v>1.2583</v>
      </c>
      <c r="H13" s="12"/>
      <c r="I13" s="13"/>
      <c r="J13" s="32">
        <v>4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2.11</v>
      </c>
      <c r="F14" s="13">
        <v>1.266</v>
      </c>
      <c r="G14" s="13">
        <f t="shared" si="0"/>
        <v>1.2513000000000001</v>
      </c>
      <c r="H14" s="12"/>
      <c r="I14" s="13"/>
      <c r="J14" s="32">
        <v>4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2.11</v>
      </c>
      <c r="F15" s="13">
        <v>1.2709999999999999</v>
      </c>
      <c r="G15" s="13">
        <f t="shared" si="0"/>
        <v>1.2563</v>
      </c>
      <c r="H15" s="12"/>
      <c r="I15" s="13"/>
      <c r="J15" s="32">
        <v>4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2.11</v>
      </c>
      <c r="F16" s="13">
        <v>1.268</v>
      </c>
      <c r="G16" s="13">
        <f t="shared" si="0"/>
        <v>1.2533000000000001</v>
      </c>
      <c r="H16" s="12"/>
      <c r="I16" s="13"/>
      <c r="J16" s="32">
        <v>4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2.11</v>
      </c>
      <c r="F17" s="13">
        <v>1.2709999999999999</v>
      </c>
      <c r="G17" s="13">
        <f t="shared" si="0"/>
        <v>1.2563</v>
      </c>
      <c r="H17" s="12"/>
      <c r="I17" s="13"/>
      <c r="J17" s="32">
        <v>4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2.11</v>
      </c>
      <c r="F18" s="13">
        <v>1.266</v>
      </c>
      <c r="G18" s="13">
        <f t="shared" si="0"/>
        <v>1.2513000000000001</v>
      </c>
      <c r="H18" s="12"/>
      <c r="I18" s="13"/>
      <c r="J18" s="32">
        <v>4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2.11</v>
      </c>
      <c r="F19" s="13">
        <v>1.2689999999999999</v>
      </c>
      <c r="G19" s="13">
        <f t="shared" si="0"/>
        <v>1.2543</v>
      </c>
      <c r="H19" s="33"/>
      <c r="I19" s="25"/>
      <c r="J19" s="32">
        <v>4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2.11</v>
      </c>
      <c r="F20" s="13">
        <v>1.27</v>
      </c>
      <c r="G20" s="13">
        <f t="shared" si="0"/>
        <v>1.2553000000000001</v>
      </c>
      <c r="H20" s="12"/>
      <c r="I20" s="13"/>
      <c r="J20" s="32">
        <v>4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2.11</v>
      </c>
      <c r="F21" s="13">
        <v>1.27</v>
      </c>
      <c r="G21" s="13">
        <f t="shared" si="0"/>
        <v>1.2553000000000001</v>
      </c>
      <c r="H21" s="12"/>
      <c r="I21" s="13"/>
      <c r="J21" s="32">
        <v>4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2.11</v>
      </c>
      <c r="F22" s="13">
        <v>1.268</v>
      </c>
      <c r="G22" s="13">
        <f t="shared" si="0"/>
        <v>1.2533000000000001</v>
      </c>
      <c r="H22" s="12"/>
      <c r="I22" s="13"/>
      <c r="J22" s="32">
        <v>4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2.11</v>
      </c>
      <c r="F23" s="13">
        <v>1.268</v>
      </c>
      <c r="G23" s="25">
        <f t="shared" si="0"/>
        <v>1.2533000000000001</v>
      </c>
      <c r="H23" s="12"/>
      <c r="I23" s="13"/>
      <c r="J23" s="32">
        <v>4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2.11</v>
      </c>
      <c r="F24" s="13">
        <v>1.2709999999999999</v>
      </c>
      <c r="G24" s="25">
        <f t="shared" si="0"/>
        <v>1.2563</v>
      </c>
      <c r="H24" s="33"/>
      <c r="I24" s="25"/>
      <c r="J24" s="32">
        <v>4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2.1</v>
      </c>
      <c r="F25" s="13">
        <v>1.2649999999999999</v>
      </c>
      <c r="G25" s="13">
        <f t="shared" si="0"/>
        <v>1.2503</v>
      </c>
      <c r="H25" s="12"/>
      <c r="I25" s="13"/>
      <c r="J25" s="32">
        <v>4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2.1</v>
      </c>
      <c r="F26" s="13">
        <v>1.266</v>
      </c>
      <c r="G26" s="13">
        <f t="shared" si="0"/>
        <v>1.2513000000000001</v>
      </c>
      <c r="H26" s="12"/>
      <c r="I26" s="13"/>
      <c r="J26" s="32">
        <v>4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2.11</v>
      </c>
      <c r="F27" s="13">
        <v>1.29</v>
      </c>
      <c r="G27" s="13">
        <f t="shared" si="0"/>
        <v>1.2753000000000001</v>
      </c>
      <c r="H27" s="12"/>
      <c r="I27" s="13"/>
      <c r="J27" s="32">
        <v>4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2.11</v>
      </c>
      <c r="F28" s="13">
        <v>1.268</v>
      </c>
      <c r="G28" s="25">
        <f t="shared" si="0"/>
        <v>1.2533000000000001</v>
      </c>
      <c r="H28" s="12"/>
      <c r="I28" s="13"/>
      <c r="J28" s="32">
        <v>4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172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A2" sqref="A2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182</v>
      </c>
      <c r="C2" s="39" t="s">
        <v>1</v>
      </c>
      <c r="D2" s="87" t="s">
        <v>184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185</v>
      </c>
      <c r="D5" s="11">
        <v>1</v>
      </c>
      <c r="E5" s="12">
        <v>1.91</v>
      </c>
      <c r="F5" s="13">
        <v>1.073</v>
      </c>
      <c r="G5" s="13">
        <f>$F5+0.0007*($J5-25)</f>
        <v>1.0589999999999999</v>
      </c>
      <c r="H5" s="12"/>
      <c r="I5" s="13"/>
      <c r="J5" s="32">
        <v>5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1.91</v>
      </c>
      <c r="F6" s="13">
        <v>1.0680000000000001</v>
      </c>
      <c r="G6" s="13">
        <f t="shared" ref="G6:G28" si="0">$F6+0.0007*($J6-25)</f>
        <v>1.054</v>
      </c>
      <c r="H6" s="12"/>
      <c r="I6" s="13"/>
      <c r="J6" s="32">
        <v>5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1.91</v>
      </c>
      <c r="F7" s="13">
        <v>1.0669999999999999</v>
      </c>
      <c r="G7" s="13">
        <f t="shared" si="0"/>
        <v>1.0529999999999999</v>
      </c>
      <c r="H7" s="12"/>
      <c r="I7" s="13"/>
      <c r="J7" s="32">
        <v>5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1.91</v>
      </c>
      <c r="F8" s="13">
        <v>1.069</v>
      </c>
      <c r="G8" s="13">
        <f t="shared" si="0"/>
        <v>1.0549999999999999</v>
      </c>
      <c r="H8" s="12"/>
      <c r="I8" s="13"/>
      <c r="J8" s="32">
        <v>5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1.91</v>
      </c>
      <c r="F9" s="13">
        <v>1.069</v>
      </c>
      <c r="G9" s="25">
        <f t="shared" si="0"/>
        <v>1.0549999999999999</v>
      </c>
      <c r="H9" s="12"/>
      <c r="I9" s="13"/>
      <c r="J9" s="32">
        <v>5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1.91</v>
      </c>
      <c r="F10" s="13">
        <v>1.069</v>
      </c>
      <c r="G10" s="13">
        <f t="shared" si="0"/>
        <v>1.0549999999999999</v>
      </c>
      <c r="H10" s="12"/>
      <c r="I10" s="13"/>
      <c r="J10" s="32">
        <v>5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1.91</v>
      </c>
      <c r="F11" s="13">
        <v>1.0680000000000001</v>
      </c>
      <c r="G11" s="13">
        <f t="shared" si="0"/>
        <v>1.054</v>
      </c>
      <c r="H11" s="12"/>
      <c r="I11" s="13"/>
      <c r="J11" s="32">
        <v>5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1.9</v>
      </c>
      <c r="F12" s="13">
        <v>1.0660000000000001</v>
      </c>
      <c r="G12" s="13">
        <f t="shared" si="0"/>
        <v>1.052</v>
      </c>
      <c r="H12" s="12"/>
      <c r="I12" s="13"/>
      <c r="J12" s="32">
        <v>5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1.9</v>
      </c>
      <c r="F13" s="13">
        <v>1.0640000000000001</v>
      </c>
      <c r="G13" s="13">
        <f t="shared" si="0"/>
        <v>1.05</v>
      </c>
      <c r="H13" s="12"/>
      <c r="I13" s="13"/>
      <c r="J13" s="32">
        <v>5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1.9</v>
      </c>
      <c r="F14" s="13">
        <v>1.0669999999999999</v>
      </c>
      <c r="G14" s="13">
        <f t="shared" si="0"/>
        <v>1.0529999999999999</v>
      </c>
      <c r="H14" s="12"/>
      <c r="I14" s="13"/>
      <c r="J14" s="32">
        <v>5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1.9</v>
      </c>
      <c r="F15" s="13">
        <v>1.0660000000000001</v>
      </c>
      <c r="G15" s="13">
        <f t="shared" si="0"/>
        <v>1.052</v>
      </c>
      <c r="H15" s="12"/>
      <c r="I15" s="13"/>
      <c r="J15" s="32">
        <v>5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1.91</v>
      </c>
      <c r="F16" s="13">
        <v>1.0720000000000001</v>
      </c>
      <c r="G16" s="13">
        <f t="shared" si="0"/>
        <v>1.0580000000000001</v>
      </c>
      <c r="H16" s="12"/>
      <c r="I16" s="13"/>
      <c r="J16" s="32">
        <v>5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1.91</v>
      </c>
      <c r="F17" s="13">
        <v>1.0680000000000001</v>
      </c>
      <c r="G17" s="13">
        <f t="shared" si="0"/>
        <v>1.054</v>
      </c>
      <c r="H17" s="12"/>
      <c r="I17" s="13"/>
      <c r="J17" s="32">
        <v>5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1.91</v>
      </c>
      <c r="F18" s="13">
        <v>1.0649999999999999</v>
      </c>
      <c r="G18" s="13">
        <f t="shared" si="0"/>
        <v>1.0509999999999999</v>
      </c>
      <c r="H18" s="12"/>
      <c r="I18" s="13"/>
      <c r="J18" s="32">
        <v>5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1.9</v>
      </c>
      <c r="F19" s="13">
        <v>1.0640000000000001</v>
      </c>
      <c r="G19" s="13">
        <f t="shared" si="0"/>
        <v>1.05</v>
      </c>
      <c r="H19" s="33"/>
      <c r="I19" s="25"/>
      <c r="J19" s="32">
        <v>5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1.9</v>
      </c>
      <c r="F20" s="13">
        <v>1.0649999999999999</v>
      </c>
      <c r="G20" s="13">
        <f t="shared" si="0"/>
        <v>1.0509999999999999</v>
      </c>
      <c r="H20" s="12"/>
      <c r="I20" s="13"/>
      <c r="J20" s="32">
        <v>5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1.88</v>
      </c>
      <c r="F21" s="13">
        <v>1.0429999999999999</v>
      </c>
      <c r="G21" s="13">
        <f t="shared" si="0"/>
        <v>1.0289999999999999</v>
      </c>
      <c r="H21" s="12"/>
      <c r="I21" s="13"/>
      <c r="J21" s="32">
        <v>5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1.9</v>
      </c>
      <c r="F22" s="13">
        <v>1.0649999999999999</v>
      </c>
      <c r="G22" s="13">
        <f t="shared" si="0"/>
        <v>1.0509999999999999</v>
      </c>
      <c r="H22" s="12"/>
      <c r="I22" s="13"/>
      <c r="J22" s="32">
        <v>5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1.91</v>
      </c>
      <c r="F23" s="13">
        <v>1.069</v>
      </c>
      <c r="G23" s="25">
        <f t="shared" si="0"/>
        <v>1.0549999999999999</v>
      </c>
      <c r="H23" s="12"/>
      <c r="I23" s="13"/>
      <c r="J23" s="32">
        <v>5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1.91</v>
      </c>
      <c r="F24" s="13">
        <v>1.07</v>
      </c>
      <c r="G24" s="25">
        <f t="shared" si="0"/>
        <v>1.056</v>
      </c>
      <c r="H24" s="33"/>
      <c r="I24" s="25"/>
      <c r="J24" s="32">
        <v>5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1.91</v>
      </c>
      <c r="F25" s="13">
        <v>1.07</v>
      </c>
      <c r="G25" s="13">
        <f t="shared" si="0"/>
        <v>1.056</v>
      </c>
      <c r="H25" s="12"/>
      <c r="I25" s="13"/>
      <c r="J25" s="32">
        <v>5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1.91</v>
      </c>
      <c r="F26" s="13">
        <v>1.069</v>
      </c>
      <c r="G26" s="13">
        <f t="shared" si="0"/>
        <v>1.0549999999999999</v>
      </c>
      <c r="H26" s="12"/>
      <c r="I26" s="13"/>
      <c r="J26" s="32">
        <v>5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1.91</v>
      </c>
      <c r="F27" s="13">
        <v>1.0680000000000001</v>
      </c>
      <c r="G27" s="13">
        <f t="shared" si="0"/>
        <v>1.054</v>
      </c>
      <c r="H27" s="12"/>
      <c r="I27" s="13"/>
      <c r="J27" s="32">
        <v>5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1.91</v>
      </c>
      <c r="F28" s="13">
        <v>1.0740000000000001</v>
      </c>
      <c r="G28" s="25">
        <f t="shared" si="0"/>
        <v>1.06</v>
      </c>
      <c r="H28" s="12"/>
      <c r="I28" s="13"/>
      <c r="J28" s="32">
        <v>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186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25" workbookViewId="0">
      <selection activeCell="A37" sqref="A37:A38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/>
    <row r="2" spans="1:12" ht="45.6" customHeight="1" thickBot="1">
      <c r="A2" s="39" t="s">
        <v>0</v>
      </c>
      <c r="B2" s="38" t="s">
        <v>191</v>
      </c>
      <c r="C2" s="39" t="s">
        <v>1</v>
      </c>
      <c r="D2" s="87" t="s">
        <v>192</v>
      </c>
      <c r="E2" s="88"/>
      <c r="F2" s="14" t="s">
        <v>114</v>
      </c>
      <c r="G2" s="78" t="s">
        <v>36</v>
      </c>
      <c r="H2" s="79"/>
      <c r="I2" s="80"/>
      <c r="J2" s="39" t="s">
        <v>11</v>
      </c>
      <c r="K2" s="14">
        <v>24</v>
      </c>
    </row>
    <row r="3" spans="1:12" ht="4.5" customHeight="1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>
      <c r="A5" s="8">
        <v>45723</v>
      </c>
      <c r="B5" s="96" t="s">
        <v>37</v>
      </c>
      <c r="C5" s="93" t="s">
        <v>193</v>
      </c>
      <c r="D5" s="11">
        <v>1</v>
      </c>
      <c r="E5" s="12">
        <v>2.04</v>
      </c>
      <c r="F5" s="13">
        <v>1.19</v>
      </c>
      <c r="G5" s="13">
        <f>$F5+0.0007*($J5-25)</f>
        <v>1.1759999999999999</v>
      </c>
      <c r="H5" s="12"/>
      <c r="I5" s="13"/>
      <c r="J5" s="32">
        <v>5</v>
      </c>
      <c r="K5" s="24"/>
      <c r="L5" s="26"/>
    </row>
    <row r="6" spans="1:12">
      <c r="A6" s="8">
        <f>A5</f>
        <v>45723</v>
      </c>
      <c r="B6" s="97"/>
      <c r="C6" s="94"/>
      <c r="D6" s="11">
        <v>2</v>
      </c>
      <c r="E6" s="12">
        <v>2.0499999999999998</v>
      </c>
      <c r="F6" s="13">
        <v>1.1970000000000001</v>
      </c>
      <c r="G6" s="13">
        <f t="shared" ref="G6:G28" si="0">$F6+0.0007*($J6-25)</f>
        <v>1.1830000000000001</v>
      </c>
      <c r="H6" s="12"/>
      <c r="I6" s="13"/>
      <c r="J6" s="32">
        <v>5</v>
      </c>
      <c r="K6" s="24"/>
      <c r="L6" s="26"/>
    </row>
    <row r="7" spans="1:12">
      <c r="A7" s="8">
        <f t="shared" ref="A7:A28" si="1">A6</f>
        <v>45723</v>
      </c>
      <c r="B7" s="97"/>
      <c r="C7" s="94"/>
      <c r="D7" s="11">
        <v>3</v>
      </c>
      <c r="E7" s="12">
        <v>2.0499999999999998</v>
      </c>
      <c r="F7" s="13">
        <v>1.206</v>
      </c>
      <c r="G7" s="13">
        <f t="shared" si="0"/>
        <v>1.1919999999999999</v>
      </c>
      <c r="H7" s="12"/>
      <c r="I7" s="13"/>
      <c r="J7" s="32">
        <v>5</v>
      </c>
      <c r="K7" s="24"/>
      <c r="L7" s="26"/>
    </row>
    <row r="8" spans="1:12" s="23" customFormat="1">
      <c r="A8" s="8">
        <f t="shared" si="1"/>
        <v>45723</v>
      </c>
      <c r="B8" s="97"/>
      <c r="C8" s="94"/>
      <c r="D8" s="11">
        <v>4</v>
      </c>
      <c r="E8" s="12">
        <v>2.04</v>
      </c>
      <c r="F8" s="13">
        <v>1.1850000000000001</v>
      </c>
      <c r="G8" s="13">
        <f t="shared" si="0"/>
        <v>1.171</v>
      </c>
      <c r="H8" s="12"/>
      <c r="I8" s="13"/>
      <c r="J8" s="32">
        <v>5</v>
      </c>
      <c r="K8" s="24"/>
      <c r="L8" s="26"/>
    </row>
    <row r="9" spans="1:12">
      <c r="A9" s="8">
        <f t="shared" si="1"/>
        <v>45723</v>
      </c>
      <c r="B9" s="97"/>
      <c r="C9" s="94"/>
      <c r="D9" s="11">
        <v>5</v>
      </c>
      <c r="E9" s="12">
        <v>2.0499999999999998</v>
      </c>
      <c r="F9" s="13">
        <v>1.1950000000000001</v>
      </c>
      <c r="G9" s="25">
        <f t="shared" si="0"/>
        <v>1.181</v>
      </c>
      <c r="H9" s="12"/>
      <c r="I9" s="13"/>
      <c r="J9" s="32">
        <v>5</v>
      </c>
      <c r="K9" s="24"/>
      <c r="L9" s="26"/>
    </row>
    <row r="10" spans="1:12">
      <c r="A10" s="8">
        <f t="shared" si="1"/>
        <v>45723</v>
      </c>
      <c r="B10" s="97"/>
      <c r="C10" s="94"/>
      <c r="D10" s="11">
        <v>6</v>
      </c>
      <c r="E10" s="12">
        <v>2.04</v>
      </c>
      <c r="F10" s="13">
        <v>1.1910000000000001</v>
      </c>
      <c r="G10" s="13">
        <f t="shared" si="0"/>
        <v>1.177</v>
      </c>
      <c r="H10" s="12"/>
      <c r="I10" s="13"/>
      <c r="J10" s="32">
        <v>5</v>
      </c>
      <c r="K10" s="24"/>
      <c r="L10" s="26"/>
    </row>
    <row r="11" spans="1:12">
      <c r="A11" s="8">
        <f t="shared" si="1"/>
        <v>45723</v>
      </c>
      <c r="B11" s="97"/>
      <c r="C11" s="94"/>
      <c r="D11" s="11">
        <v>7</v>
      </c>
      <c r="E11" s="12">
        <v>2.0499999999999998</v>
      </c>
      <c r="F11" s="13">
        <v>1.194</v>
      </c>
      <c r="G11" s="13">
        <f t="shared" si="0"/>
        <v>1.18</v>
      </c>
      <c r="H11" s="12"/>
      <c r="I11" s="13"/>
      <c r="J11" s="32">
        <v>5</v>
      </c>
      <c r="K11" s="24"/>
      <c r="L11" s="26"/>
    </row>
    <row r="12" spans="1:12">
      <c r="A12" s="8">
        <f t="shared" si="1"/>
        <v>45723</v>
      </c>
      <c r="B12" s="97"/>
      <c r="C12" s="94"/>
      <c r="D12" s="11">
        <v>8</v>
      </c>
      <c r="E12" s="12">
        <v>2.04</v>
      </c>
      <c r="F12" s="13">
        <v>1.1950000000000001</v>
      </c>
      <c r="G12" s="13">
        <f t="shared" si="0"/>
        <v>1.181</v>
      </c>
      <c r="H12" s="12"/>
      <c r="I12" s="13"/>
      <c r="J12" s="32">
        <v>5</v>
      </c>
      <c r="K12" s="24"/>
      <c r="L12" s="26"/>
    </row>
    <row r="13" spans="1:12">
      <c r="A13" s="8">
        <f t="shared" si="1"/>
        <v>45723</v>
      </c>
      <c r="B13" s="97"/>
      <c r="C13" s="94"/>
      <c r="D13" s="11">
        <v>9</v>
      </c>
      <c r="E13" s="12">
        <v>2.04</v>
      </c>
      <c r="F13" s="13">
        <v>1.19</v>
      </c>
      <c r="G13" s="13">
        <f t="shared" si="0"/>
        <v>1.1759999999999999</v>
      </c>
      <c r="H13" s="12"/>
      <c r="I13" s="13"/>
      <c r="J13" s="32">
        <v>5</v>
      </c>
      <c r="K13" s="24"/>
      <c r="L13" s="26"/>
    </row>
    <row r="14" spans="1:12">
      <c r="A14" s="8">
        <f t="shared" si="1"/>
        <v>45723</v>
      </c>
      <c r="B14" s="97"/>
      <c r="C14" s="94"/>
      <c r="D14" s="11">
        <v>10</v>
      </c>
      <c r="E14" s="12">
        <v>2.0499999999999998</v>
      </c>
      <c r="F14" s="13">
        <v>1.194</v>
      </c>
      <c r="G14" s="13">
        <f t="shared" si="0"/>
        <v>1.18</v>
      </c>
      <c r="H14" s="12"/>
      <c r="I14" s="13"/>
      <c r="J14" s="32">
        <v>5</v>
      </c>
      <c r="K14" s="24"/>
      <c r="L14" s="26"/>
    </row>
    <row r="15" spans="1:12">
      <c r="A15" s="8">
        <f t="shared" si="1"/>
        <v>45723</v>
      </c>
      <c r="B15" s="97"/>
      <c r="C15" s="94"/>
      <c r="D15" s="11">
        <v>11</v>
      </c>
      <c r="E15" s="12">
        <v>2.0499999999999998</v>
      </c>
      <c r="F15" s="13">
        <v>1.1950000000000001</v>
      </c>
      <c r="G15" s="13">
        <f t="shared" si="0"/>
        <v>1.181</v>
      </c>
      <c r="H15" s="12"/>
      <c r="I15" s="13"/>
      <c r="J15" s="32">
        <v>5</v>
      </c>
      <c r="K15" s="24"/>
      <c r="L15" s="26"/>
    </row>
    <row r="16" spans="1:12">
      <c r="A16" s="8">
        <f t="shared" si="1"/>
        <v>45723</v>
      </c>
      <c r="B16" s="97"/>
      <c r="C16" s="94"/>
      <c r="D16" s="11">
        <v>12</v>
      </c>
      <c r="E16" s="12">
        <v>2.0499999999999998</v>
      </c>
      <c r="F16" s="13">
        <v>1.1990000000000001</v>
      </c>
      <c r="G16" s="13">
        <f t="shared" si="0"/>
        <v>1.1850000000000001</v>
      </c>
      <c r="H16" s="12"/>
      <c r="I16" s="13"/>
      <c r="J16" s="32">
        <v>5</v>
      </c>
      <c r="K16" s="24"/>
      <c r="L16" s="26"/>
    </row>
    <row r="17" spans="1:14">
      <c r="A17" s="8">
        <f t="shared" si="1"/>
        <v>45723</v>
      </c>
      <c r="B17" s="97"/>
      <c r="C17" s="94"/>
      <c r="D17" s="11">
        <v>13</v>
      </c>
      <c r="E17" s="12">
        <v>2.04</v>
      </c>
      <c r="F17" s="13">
        <v>1.1919999999999999</v>
      </c>
      <c r="G17" s="13">
        <f t="shared" si="0"/>
        <v>1.1779999999999999</v>
      </c>
      <c r="H17" s="12"/>
      <c r="I17" s="13"/>
      <c r="J17" s="32">
        <v>5</v>
      </c>
      <c r="K17" s="24"/>
      <c r="L17" s="26"/>
    </row>
    <row r="18" spans="1:14">
      <c r="A18" s="8">
        <f t="shared" si="1"/>
        <v>45723</v>
      </c>
      <c r="B18" s="97"/>
      <c r="C18" s="94"/>
      <c r="D18" s="11">
        <v>14</v>
      </c>
      <c r="E18" s="12">
        <v>2.04</v>
      </c>
      <c r="F18" s="13">
        <v>1.1910000000000001</v>
      </c>
      <c r="G18" s="13">
        <f t="shared" si="0"/>
        <v>1.177</v>
      </c>
      <c r="H18" s="12"/>
      <c r="I18" s="13"/>
      <c r="J18" s="32">
        <v>5</v>
      </c>
      <c r="K18" s="24"/>
      <c r="L18" s="26"/>
    </row>
    <row r="19" spans="1:14" s="23" customFormat="1">
      <c r="A19" s="8">
        <f t="shared" si="1"/>
        <v>45723</v>
      </c>
      <c r="B19" s="97"/>
      <c r="C19" s="94"/>
      <c r="D19" s="11">
        <v>15</v>
      </c>
      <c r="E19" s="12">
        <v>2.04</v>
      </c>
      <c r="F19" s="13">
        <v>1.1930000000000001</v>
      </c>
      <c r="G19" s="13">
        <f t="shared" si="0"/>
        <v>1.179</v>
      </c>
      <c r="H19" s="33"/>
      <c r="I19" s="25"/>
      <c r="J19" s="32">
        <v>5</v>
      </c>
      <c r="K19" s="24"/>
      <c r="L19" s="26"/>
    </row>
    <row r="20" spans="1:14">
      <c r="A20" s="8">
        <f t="shared" si="1"/>
        <v>45723</v>
      </c>
      <c r="B20" s="97"/>
      <c r="C20" s="94"/>
      <c r="D20" s="11">
        <v>16</v>
      </c>
      <c r="E20" s="12">
        <v>2.04</v>
      </c>
      <c r="F20" s="13">
        <v>1.1839999999999999</v>
      </c>
      <c r="G20" s="13">
        <f t="shared" si="0"/>
        <v>1.17</v>
      </c>
      <c r="H20" s="12"/>
      <c r="I20" s="13"/>
      <c r="J20" s="32">
        <v>5</v>
      </c>
      <c r="K20" s="24"/>
      <c r="L20" s="26"/>
    </row>
    <row r="21" spans="1:14">
      <c r="A21" s="8">
        <f t="shared" si="1"/>
        <v>45723</v>
      </c>
      <c r="B21" s="97"/>
      <c r="C21" s="94"/>
      <c r="D21" s="11">
        <v>17</v>
      </c>
      <c r="E21" s="12">
        <v>2.0299999999999998</v>
      </c>
      <c r="F21" s="13">
        <v>1.194</v>
      </c>
      <c r="G21" s="13">
        <f t="shared" si="0"/>
        <v>1.18</v>
      </c>
      <c r="H21" s="12"/>
      <c r="I21" s="13"/>
      <c r="J21" s="32">
        <v>5</v>
      </c>
      <c r="K21" s="24"/>
      <c r="L21" s="26"/>
    </row>
    <row r="22" spans="1:14">
      <c r="A22" s="8">
        <f t="shared" si="1"/>
        <v>45723</v>
      </c>
      <c r="B22" s="97"/>
      <c r="C22" s="94"/>
      <c r="D22" s="11">
        <v>18</v>
      </c>
      <c r="E22" s="12">
        <v>2.04</v>
      </c>
      <c r="F22" s="13">
        <v>1.1950000000000001</v>
      </c>
      <c r="G22" s="13">
        <f t="shared" si="0"/>
        <v>1.181</v>
      </c>
      <c r="H22" s="12"/>
      <c r="I22" s="13"/>
      <c r="J22" s="32">
        <v>5</v>
      </c>
      <c r="K22" s="24"/>
      <c r="L22" s="26"/>
    </row>
    <row r="23" spans="1:14">
      <c r="A23" s="8">
        <f t="shared" si="1"/>
        <v>45723</v>
      </c>
      <c r="B23" s="97"/>
      <c r="C23" s="94"/>
      <c r="D23" s="11">
        <v>19</v>
      </c>
      <c r="E23" s="12">
        <v>2.0299999999999998</v>
      </c>
      <c r="F23" s="13">
        <v>1.198</v>
      </c>
      <c r="G23" s="25">
        <f t="shared" si="0"/>
        <v>1.1839999999999999</v>
      </c>
      <c r="H23" s="12"/>
      <c r="I23" s="13"/>
      <c r="J23" s="32">
        <v>5</v>
      </c>
      <c r="K23" s="24"/>
      <c r="L23" s="26"/>
    </row>
    <row r="24" spans="1:14">
      <c r="A24" s="8">
        <f t="shared" si="1"/>
        <v>45723</v>
      </c>
      <c r="B24" s="97"/>
      <c r="C24" s="94"/>
      <c r="D24" s="11">
        <v>20</v>
      </c>
      <c r="E24" s="12">
        <v>2.04</v>
      </c>
      <c r="F24" s="13">
        <v>1.194</v>
      </c>
      <c r="G24" s="25">
        <f t="shared" si="0"/>
        <v>1.18</v>
      </c>
      <c r="H24" s="33"/>
      <c r="I24" s="25"/>
      <c r="J24" s="32">
        <v>5</v>
      </c>
      <c r="K24" s="24"/>
      <c r="L24" s="26"/>
    </row>
    <row r="25" spans="1:14">
      <c r="A25" s="8">
        <f t="shared" si="1"/>
        <v>45723</v>
      </c>
      <c r="B25" s="97"/>
      <c r="C25" s="94"/>
      <c r="D25" s="11">
        <v>21</v>
      </c>
      <c r="E25" s="12">
        <v>2.0499999999999998</v>
      </c>
      <c r="F25" s="13">
        <v>1.1830000000000001</v>
      </c>
      <c r="G25" s="13">
        <f t="shared" si="0"/>
        <v>1.169</v>
      </c>
      <c r="H25" s="12"/>
      <c r="I25" s="13"/>
      <c r="J25" s="32">
        <v>5</v>
      </c>
      <c r="K25" s="24"/>
      <c r="L25" s="26"/>
      <c r="M25" s="28"/>
      <c r="N25" s="26"/>
    </row>
    <row r="26" spans="1:14">
      <c r="A26" s="8">
        <f t="shared" si="1"/>
        <v>45723</v>
      </c>
      <c r="B26" s="97"/>
      <c r="C26" s="94"/>
      <c r="D26" s="11">
        <v>22</v>
      </c>
      <c r="E26" s="12">
        <v>2.0499999999999998</v>
      </c>
      <c r="F26" s="13">
        <v>1.1970000000000001</v>
      </c>
      <c r="G26" s="13">
        <f t="shared" si="0"/>
        <v>1.1830000000000001</v>
      </c>
      <c r="H26" s="12"/>
      <c r="I26" s="13"/>
      <c r="J26" s="32">
        <v>5</v>
      </c>
      <c r="K26" s="24"/>
      <c r="L26" s="26"/>
      <c r="M26" s="28"/>
      <c r="N26" s="26"/>
    </row>
    <row r="27" spans="1:14">
      <c r="A27" s="8">
        <f t="shared" si="1"/>
        <v>45723</v>
      </c>
      <c r="B27" s="97"/>
      <c r="C27" s="94"/>
      <c r="D27" s="11">
        <v>23</v>
      </c>
      <c r="E27" s="12">
        <v>2.0499999999999998</v>
      </c>
      <c r="F27" s="13">
        <v>1.2010000000000001</v>
      </c>
      <c r="G27" s="13">
        <f t="shared" si="0"/>
        <v>1.1870000000000001</v>
      </c>
      <c r="H27" s="12"/>
      <c r="I27" s="13"/>
      <c r="J27" s="32">
        <v>5</v>
      </c>
      <c r="K27" s="24"/>
      <c r="L27" s="26"/>
    </row>
    <row r="28" spans="1:14">
      <c r="A28" s="8">
        <f t="shared" si="1"/>
        <v>45723</v>
      </c>
      <c r="B28" s="98"/>
      <c r="C28" s="95"/>
      <c r="D28" s="11">
        <v>24</v>
      </c>
      <c r="E28" s="12">
        <v>2.04</v>
      </c>
      <c r="F28" s="13">
        <v>1.1990000000000001</v>
      </c>
      <c r="G28" s="25">
        <f t="shared" si="0"/>
        <v>1.1850000000000001</v>
      </c>
      <c r="H28" s="12"/>
      <c r="I28" s="13"/>
      <c r="J28" s="32">
        <v>5</v>
      </c>
      <c r="K28" s="24"/>
      <c r="L28" s="26"/>
    </row>
    <row r="29" spans="1:14" ht="7.95" customHeight="1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4"/>
    </row>
    <row r="30" spans="1:14" ht="186.6" customHeight="1">
      <c r="A30" s="8" t="s">
        <v>12</v>
      </c>
      <c r="B30" s="89" t="s">
        <v>194</v>
      </c>
      <c r="C30" s="90"/>
      <c r="D30" s="90"/>
      <c r="E30" s="91"/>
      <c r="F30" s="27" t="s">
        <v>16</v>
      </c>
      <c r="G30" s="81"/>
      <c r="H30" s="82"/>
      <c r="I30" s="82"/>
      <c r="J30" s="82"/>
      <c r="K30" s="83"/>
    </row>
    <row r="31" spans="1:14" ht="7.95" customHeight="1"/>
    <row r="32" spans="1:14" ht="172.2" customHeight="1">
      <c r="A32" s="22" t="s">
        <v>8</v>
      </c>
      <c r="B32" s="92"/>
      <c r="C32" s="92"/>
      <c r="D32" s="92"/>
      <c r="E32" s="92"/>
      <c r="F32" s="22" t="s">
        <v>9</v>
      </c>
      <c r="G32" s="84"/>
      <c r="H32" s="85"/>
      <c r="I32" s="85"/>
      <c r="J32" s="85"/>
      <c r="K32" s="86"/>
    </row>
    <row r="33" spans="1:1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종합 파일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2025-03-14T07:21:22Z</dcterms:modified>
</cp:coreProperties>
</file>