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36"/>
  </bookViews>
  <sheets>
    <sheet name="5020호" sheetId="3" r:id="rId1"/>
    <sheet name="5016호" sheetId="4" r:id="rId2"/>
    <sheet name="5021호" sheetId="5" r:id="rId3"/>
    <sheet name="5014호" sheetId="6" r:id="rId4"/>
  </sheets>
  <definedNames>
    <definedName name="_xlnm._FilterDatabase" localSheetId="0" hidden="1">'5020호'!$A$10:$J$10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6" l="1"/>
  <c r="E23" i="6"/>
  <c r="I22" i="6"/>
  <c r="D22" i="6"/>
  <c r="I21" i="6"/>
  <c r="D21" i="6"/>
  <c r="I20" i="6"/>
  <c r="D20" i="6"/>
  <c r="I19" i="6"/>
  <c r="D19" i="6"/>
  <c r="I18" i="6"/>
  <c r="D18" i="6"/>
  <c r="I17" i="6"/>
  <c r="D17" i="6"/>
  <c r="I16" i="6"/>
  <c r="D16" i="6"/>
  <c r="M15" i="6"/>
  <c r="I15" i="6"/>
  <c r="D15" i="6"/>
  <c r="M14" i="6"/>
  <c r="I14" i="6"/>
  <c r="D14" i="6"/>
  <c r="I13" i="6"/>
  <c r="D13" i="6"/>
  <c r="I12" i="6"/>
  <c r="D12" i="6"/>
  <c r="M11" i="6"/>
  <c r="I11" i="6"/>
  <c r="D11" i="6"/>
  <c r="M10" i="6"/>
  <c r="J23" i="5"/>
  <c r="E23" i="5"/>
  <c r="I22" i="5"/>
  <c r="D22" i="5"/>
  <c r="I21" i="5"/>
  <c r="D21" i="5"/>
  <c r="I20" i="5"/>
  <c r="D20" i="5"/>
  <c r="I19" i="5"/>
  <c r="D19" i="5"/>
  <c r="I18" i="5"/>
  <c r="D18" i="5"/>
  <c r="I17" i="5"/>
  <c r="D17" i="5"/>
  <c r="I16" i="5"/>
  <c r="D16" i="5"/>
  <c r="M15" i="5"/>
  <c r="I15" i="5"/>
  <c r="D15" i="5"/>
  <c r="M14" i="5"/>
  <c r="I14" i="5"/>
  <c r="D14" i="5"/>
  <c r="I13" i="5"/>
  <c r="D13" i="5"/>
  <c r="I12" i="5"/>
  <c r="D12" i="5"/>
  <c r="M11" i="5"/>
  <c r="I11" i="5"/>
  <c r="D11" i="5"/>
  <c r="M10" i="5"/>
  <c r="J23" i="4"/>
  <c r="E23" i="4"/>
  <c r="I22" i="4"/>
  <c r="D22" i="4"/>
  <c r="I21" i="4"/>
  <c r="D21" i="4"/>
  <c r="I20" i="4"/>
  <c r="D20" i="4"/>
  <c r="I19" i="4"/>
  <c r="D19" i="4"/>
  <c r="I18" i="4"/>
  <c r="D18" i="4"/>
  <c r="I17" i="4"/>
  <c r="D17" i="4"/>
  <c r="I16" i="4"/>
  <c r="D16" i="4"/>
  <c r="M15" i="4"/>
  <c r="I15" i="4"/>
  <c r="D15" i="4"/>
  <c r="M14" i="4"/>
  <c r="I14" i="4"/>
  <c r="D14" i="4"/>
  <c r="I13" i="4"/>
  <c r="D13" i="4"/>
  <c r="I12" i="4"/>
  <c r="D12" i="4"/>
  <c r="M11" i="4"/>
  <c r="I11" i="4"/>
  <c r="D11" i="4"/>
  <c r="M10" i="4"/>
  <c r="H23" i="6" l="1"/>
  <c r="G23" i="6" s="1"/>
  <c r="M13" i="6"/>
  <c r="H23" i="5"/>
  <c r="G23" i="5" s="1"/>
  <c r="M13" i="5"/>
  <c r="M12" i="6"/>
  <c r="M12" i="5"/>
  <c r="H23" i="4"/>
  <c r="G23" i="4" s="1"/>
  <c r="M12" i="4"/>
  <c r="M13" i="4"/>
  <c r="J23" i="3"/>
  <c r="E23" i="3"/>
  <c r="I22" i="3"/>
  <c r="D22" i="3"/>
  <c r="I21" i="3"/>
  <c r="D21" i="3"/>
  <c r="I20" i="3"/>
  <c r="D20" i="3"/>
  <c r="I19" i="3"/>
  <c r="D19" i="3"/>
  <c r="I18" i="3"/>
  <c r="D18" i="3"/>
  <c r="I17" i="3"/>
  <c r="D17" i="3"/>
  <c r="I16" i="3"/>
  <c r="D16" i="3"/>
  <c r="M15" i="3"/>
  <c r="I15" i="3"/>
  <c r="D15" i="3"/>
  <c r="M14" i="3"/>
  <c r="I14" i="3"/>
  <c r="D14" i="3"/>
  <c r="I13" i="3"/>
  <c r="D13" i="3"/>
  <c r="I12" i="3"/>
  <c r="D12" i="3"/>
  <c r="M11" i="3"/>
  <c r="I11" i="3"/>
  <c r="D11" i="3"/>
  <c r="M10" i="3"/>
  <c r="H23" i="3" l="1"/>
  <c r="G23" i="3" s="1"/>
  <c r="M12" i="3"/>
  <c r="M13" i="3"/>
</calcChain>
</file>

<file path=xl/sharedStrings.xml><?xml version="1.0" encoding="utf-8"?>
<sst xmlns="http://schemas.openxmlformats.org/spreadsheetml/2006/main" count="144" uniqueCount="37">
  <si>
    <t>업체명</t>
    <phoneticPr fontId="1" type="noConversion"/>
  </si>
  <si>
    <t>전압</t>
    <phoneticPr fontId="1" type="noConversion"/>
  </si>
  <si>
    <t>온도</t>
    <phoneticPr fontId="1" type="noConversion"/>
  </si>
  <si>
    <t>담당자</t>
    <phoneticPr fontId="1" type="noConversion"/>
  </si>
  <si>
    <t>비중(25도 환산)</t>
    <phoneticPr fontId="1" type="noConversion"/>
  </si>
  <si>
    <t>접수내용</t>
    <phoneticPr fontId="1" type="noConversion"/>
  </si>
  <si>
    <t>사용시간 저하</t>
    <phoneticPr fontId="1" type="noConversion"/>
  </si>
  <si>
    <t>총전압</t>
    <phoneticPr fontId="1" type="noConversion"/>
  </si>
  <si>
    <t>기 본</t>
    <phoneticPr fontId="1" type="noConversion"/>
  </si>
  <si>
    <t>연락처</t>
    <phoneticPr fontId="1" type="noConversion"/>
  </si>
  <si>
    <t>제품명</t>
    <phoneticPr fontId="1" type="noConversion"/>
  </si>
  <si>
    <t>틸 트</t>
    <phoneticPr fontId="1" type="noConversion"/>
  </si>
  <si>
    <t>제조lot</t>
    <phoneticPr fontId="1" type="noConversion"/>
  </si>
  <si>
    <t>리프트</t>
    <phoneticPr fontId="1" type="noConversion"/>
  </si>
  <si>
    <t>설치일자</t>
    <phoneticPr fontId="1" type="noConversion"/>
  </si>
  <si>
    <t>장비(지게차)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</si>
  <si>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</si>
  <si>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</si>
  <si>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</si>
  <si>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비중(25도 환산)</t>
    <phoneticPr fontId="1" type="noConversion"/>
  </si>
  <si>
    <t>비중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</si>
  <si>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</si>
  <si>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</si>
  <si>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</si>
  <si>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</si>
  <si>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</si>
  <si>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</si>
  <si>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기타 및 사진</t>
    <phoneticPr fontId="1" type="noConversion"/>
  </si>
  <si>
    <t>CJ평택사조</t>
    <phoneticPr fontId="1" type="noConversion"/>
  </si>
  <si>
    <t>이민웅 파트장</t>
    <phoneticPr fontId="1" type="noConversion"/>
  </si>
  <si>
    <t>클라크 CRX25FL</t>
    <phoneticPr fontId="1" type="noConversion"/>
  </si>
  <si>
    <t>2024.10.18-007(차량 구분번호 5020호, 평택17호)</t>
    <phoneticPr fontId="1" type="noConversion"/>
  </si>
  <si>
    <t>VCF335-48V(PIJ01922C)</t>
    <phoneticPr fontId="1" type="noConversion"/>
  </si>
  <si>
    <t xml:space="preserve">                                     지게차 점검 일지  (    2026.   03  .   25    )</t>
    <phoneticPr fontId="1" type="noConversion"/>
  </si>
  <si>
    <t>2024.10.18-003(차량 구분번호 5020호, 평택13호)</t>
    <phoneticPr fontId="1" type="noConversion"/>
  </si>
  <si>
    <t>2024.10.18-009(차량 구분번호 5021호, 평택18호)</t>
    <phoneticPr fontId="1" type="noConversion"/>
  </si>
  <si>
    <t>2024.10.18-003(차량 구분번호 5014호, 평택14호)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</si>
</sst>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76" fontId="5" fillId="0" borderId="34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35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6" xfId="0" applyFont="1" applyFill="1" applyBorder="1" applyAlignment="1">
      <alignment horizontal="center" vertical="center"/>
    </xf>
    <xf numFmtId="176" fontId="5" fillId="0" borderId="34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2" fontId="3" fillId="0" borderId="19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16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5" fillId="0" borderId="2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175261</xdr:colOff>
      <xdr:row>35</xdr:row>
      <xdr:rowOff>82652</xdr:rowOff>
    </xdr:from>
    <xdr:to>
      <xdr:col>3</xdr:col>
      <xdr:colOff>464101</xdr:colOff>
      <xdr:row>48</xdr:row>
      <xdr:rowOff>158115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1" y="9965792"/>
          <a:ext cx="2955840" cy="2734843"/>
        </a:xfrm>
        <a:prstGeom prst="rect">
          <a:avLst/>
        </a:prstGeom>
      </xdr:spPr>
    </xdr:pic>
    <xdr:clientData/>
  </xdr:twoCellAnchor>
  <xdr:twoCellAnchor editAs="oneCell">
    <xdr:from>
      <xdr:col>0</xdr:col>
      <xdr:colOff>172860</xdr:colOff>
      <xdr:row>25</xdr:row>
      <xdr:rowOff>8474</xdr:rowOff>
    </xdr:from>
    <xdr:to>
      <xdr:col>3</xdr:col>
      <xdr:colOff>389008</xdr:colOff>
      <xdr:row>34</xdr:row>
      <xdr:rowOff>99060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860" y="7681814"/>
          <a:ext cx="2883148" cy="2079406"/>
        </a:xfrm>
        <a:prstGeom prst="rect">
          <a:avLst/>
        </a:prstGeom>
      </xdr:spPr>
    </xdr:pic>
    <xdr:clientData/>
  </xdr:twoCellAnchor>
  <xdr:twoCellAnchor editAs="oneCell">
    <xdr:from>
      <xdr:col>3</xdr:col>
      <xdr:colOff>627661</xdr:colOff>
      <xdr:row>25</xdr:row>
      <xdr:rowOff>12365</xdr:rowOff>
    </xdr:from>
    <xdr:to>
      <xdr:col>6</xdr:col>
      <xdr:colOff>854039</xdr:colOff>
      <xdr:row>34</xdr:row>
      <xdr:rowOff>183795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94661" y="7685705"/>
          <a:ext cx="3221038" cy="2160250"/>
        </a:xfrm>
        <a:prstGeom prst="rect">
          <a:avLst/>
        </a:prstGeom>
      </xdr:spPr>
    </xdr:pic>
    <xdr:clientData/>
  </xdr:twoCellAnchor>
  <xdr:twoCellAnchor editAs="oneCell">
    <xdr:from>
      <xdr:col>6</xdr:col>
      <xdr:colOff>991018</xdr:colOff>
      <xdr:row>25</xdr:row>
      <xdr:rowOff>7620</xdr:rowOff>
    </xdr:from>
    <xdr:to>
      <xdr:col>11</xdr:col>
      <xdr:colOff>342899</xdr:colOff>
      <xdr:row>50</xdr:row>
      <xdr:rowOff>50242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983458" y="8350180"/>
          <a:ext cx="5353762" cy="4015321"/>
        </a:xfrm>
        <a:prstGeom prst="rect">
          <a:avLst/>
        </a:prstGeom>
      </xdr:spPr>
    </xdr:pic>
    <xdr:clientData/>
  </xdr:twoCellAnchor>
  <xdr:twoCellAnchor editAs="oneCell">
    <xdr:from>
      <xdr:col>3</xdr:col>
      <xdr:colOff>699060</xdr:colOff>
      <xdr:row>35</xdr:row>
      <xdr:rowOff>128760</xdr:rowOff>
    </xdr:from>
    <xdr:to>
      <xdr:col>6</xdr:col>
      <xdr:colOff>845819</xdr:colOff>
      <xdr:row>50</xdr:row>
      <xdr:rowOff>69741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6060" y="10011900"/>
          <a:ext cx="3141419" cy="3042321"/>
        </a:xfrm>
        <a:prstGeom prst="rect">
          <a:avLst/>
        </a:prstGeom>
      </xdr:spPr>
    </xdr:pic>
    <xdr:clientData/>
  </xdr:twoCellAnchor>
  <xdr:twoCellAnchor editAs="oneCell">
    <xdr:from>
      <xdr:col>0</xdr:col>
      <xdr:colOff>163261</xdr:colOff>
      <xdr:row>49</xdr:row>
      <xdr:rowOff>117125</xdr:rowOff>
    </xdr:from>
    <xdr:to>
      <xdr:col>2</xdr:col>
      <xdr:colOff>784860</xdr:colOff>
      <xdr:row>63</xdr:row>
      <xdr:rowOff>138203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218468" y="13262354"/>
          <a:ext cx="3053838" cy="22903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7"/>
  <sheetViews>
    <sheetView tabSelected="1" topLeftCell="A7" workbookViewId="0">
      <selection activeCell="C13" sqref="C13"/>
    </sheetView>
  </sheetViews>
  <sheetFormatPr defaultRowHeight="15" x14ac:dyDescent="0.4"/>
  <cols>
    <col min="1" max="1" width="8.796875" style="28"/>
    <col min="2" max="6" width="13.09765625" style="28" customWidth="1"/>
    <col min="7" max="10" width="13.09765625" style="1" customWidth="1"/>
    <col min="11" max="16384" width="8.796875" style="1"/>
  </cols>
  <sheetData>
    <row r="1" spans="1:13" ht="27.6" thickBot="1" x14ac:dyDescent="0.45">
      <c r="A1" s="49" t="s">
        <v>33</v>
      </c>
      <c r="B1" s="49"/>
      <c r="C1" s="49"/>
      <c r="D1" s="49"/>
      <c r="E1" s="49"/>
      <c r="F1" s="49"/>
      <c r="G1" s="49"/>
      <c r="H1" s="49"/>
      <c r="I1" s="49"/>
      <c r="J1" s="49"/>
    </row>
    <row r="2" spans="1:13" ht="23.4" customHeight="1" x14ac:dyDescent="0.4">
      <c r="A2" s="2" t="s">
        <v>5</v>
      </c>
      <c r="B2" s="50" t="s">
        <v>6</v>
      </c>
      <c r="C2" s="51"/>
      <c r="D2" s="52"/>
      <c r="E2" s="52"/>
      <c r="F2" s="3" t="s">
        <v>7</v>
      </c>
      <c r="G2" s="53">
        <v>52.83</v>
      </c>
      <c r="H2" s="54"/>
      <c r="I2" s="55"/>
      <c r="J2" s="56"/>
    </row>
    <row r="3" spans="1:13" ht="23.4" customHeight="1" x14ac:dyDescent="0.4">
      <c r="A3" s="4" t="s">
        <v>0</v>
      </c>
      <c r="B3" s="42" t="s">
        <v>28</v>
      </c>
      <c r="C3" s="43"/>
      <c r="D3" s="43"/>
      <c r="E3" s="44"/>
      <c r="F3" s="4" t="s">
        <v>8</v>
      </c>
      <c r="G3" s="45"/>
      <c r="H3" s="46"/>
      <c r="I3" s="47"/>
      <c r="J3" s="48"/>
    </row>
    <row r="4" spans="1:13" ht="23.4" customHeight="1" x14ac:dyDescent="0.4">
      <c r="A4" s="4" t="s">
        <v>3</v>
      </c>
      <c r="B4" s="42" t="s">
        <v>29</v>
      </c>
      <c r="C4" s="43"/>
      <c r="D4" s="43"/>
      <c r="E4" s="44"/>
      <c r="F4" s="5" t="s">
        <v>9</v>
      </c>
      <c r="G4" s="45"/>
      <c r="H4" s="46"/>
      <c r="I4" s="47"/>
      <c r="J4" s="48"/>
    </row>
    <row r="5" spans="1:13" ht="23.4" customHeight="1" x14ac:dyDescent="0.4">
      <c r="A5" s="4" t="s">
        <v>10</v>
      </c>
      <c r="B5" s="58" t="s">
        <v>32</v>
      </c>
      <c r="C5" s="59"/>
      <c r="D5" s="60"/>
      <c r="E5" s="60"/>
      <c r="F5" s="4" t="s">
        <v>11</v>
      </c>
      <c r="G5" s="45"/>
      <c r="H5" s="46"/>
      <c r="I5" s="47"/>
      <c r="J5" s="48"/>
    </row>
    <row r="6" spans="1:13" ht="23.4" customHeight="1" x14ac:dyDescent="0.4">
      <c r="A6" s="4" t="s">
        <v>12</v>
      </c>
      <c r="B6" s="61" t="s">
        <v>31</v>
      </c>
      <c r="C6" s="62"/>
      <c r="D6" s="63"/>
      <c r="E6" s="63"/>
      <c r="F6" s="4" t="s">
        <v>13</v>
      </c>
      <c r="G6" s="64"/>
      <c r="H6" s="65"/>
      <c r="I6" s="66"/>
      <c r="J6" s="67"/>
    </row>
    <row r="7" spans="1:13" ht="23.4" customHeight="1" thickBot="1" x14ac:dyDescent="0.45">
      <c r="A7" s="6" t="s">
        <v>14</v>
      </c>
      <c r="B7" s="68"/>
      <c r="C7" s="69"/>
      <c r="D7" s="70"/>
      <c r="E7" s="70"/>
      <c r="F7" s="6" t="s">
        <v>15</v>
      </c>
      <c r="G7" s="71" t="s">
        <v>30</v>
      </c>
      <c r="H7" s="72"/>
      <c r="I7" s="73"/>
      <c r="J7" s="74"/>
    </row>
    <row r="8" spans="1:13" ht="16.8" x14ac:dyDescent="0.4">
      <c r="A8" s="7"/>
      <c r="B8" s="8"/>
      <c r="C8" s="8"/>
      <c r="D8" s="8"/>
      <c r="E8" s="8"/>
      <c r="F8" s="7"/>
      <c r="G8" s="36"/>
      <c r="H8" s="36"/>
      <c r="I8" s="36"/>
      <c r="J8" s="36"/>
    </row>
    <row r="9" spans="1:13" ht="17.399999999999999" thickBot="1" x14ac:dyDescent="0.45">
      <c r="A9" s="9"/>
      <c r="B9" s="10"/>
      <c r="C9" s="10"/>
      <c r="D9" s="10"/>
      <c r="E9" s="10"/>
      <c r="F9" s="9"/>
      <c r="G9" s="37"/>
      <c r="H9" s="37"/>
      <c r="I9" s="37"/>
      <c r="J9" s="37"/>
    </row>
    <row r="10" spans="1:13" ht="27" customHeight="1" thickBot="1" x14ac:dyDescent="0.45">
      <c r="A10" s="11" t="s">
        <v>16</v>
      </c>
      <c r="B10" s="12" t="s">
        <v>17</v>
      </c>
      <c r="C10" s="12" t="s">
        <v>18</v>
      </c>
      <c r="D10" s="12" t="s">
        <v>19</v>
      </c>
      <c r="E10" s="12" t="s">
        <v>2</v>
      </c>
      <c r="F10" s="12" t="s">
        <v>16</v>
      </c>
      <c r="G10" s="12" t="s">
        <v>1</v>
      </c>
      <c r="H10" s="12" t="s">
        <v>20</v>
      </c>
      <c r="I10" s="13" t="s">
        <v>4</v>
      </c>
      <c r="J10" s="14" t="s">
        <v>2</v>
      </c>
      <c r="L10" s="15" t="s">
        <v>21</v>
      </c>
      <c r="M10" s="16">
        <f>MAX(G11:G22,B11:B22)</f>
        <v>2.2400000000000002</v>
      </c>
    </row>
    <row r="11" spans="1:13" ht="27" customHeight="1" thickTop="1" x14ac:dyDescent="0.4">
      <c r="A11" s="17">
        <v>1</v>
      </c>
      <c r="B11" s="18">
        <v>2.19</v>
      </c>
      <c r="C11" s="19">
        <v>1.2997000000000001</v>
      </c>
      <c r="D11" s="19">
        <f>$C11+0.0007*($E11-25)</f>
        <v>1.2906</v>
      </c>
      <c r="E11" s="20">
        <v>12</v>
      </c>
      <c r="F11" s="21">
        <v>13</v>
      </c>
      <c r="G11" s="18">
        <v>2.21</v>
      </c>
      <c r="H11" s="19">
        <v>1.2949999999999999</v>
      </c>
      <c r="I11" s="19">
        <f>$H11+0.0007*($J11-25)</f>
        <v>1.2858999999999998</v>
      </c>
      <c r="J11" s="20">
        <v>12</v>
      </c>
      <c r="L11" s="15" t="s">
        <v>22</v>
      </c>
      <c r="M11" s="16">
        <f>MIN(B11:B22,G11:G22)</f>
        <v>1.96</v>
      </c>
    </row>
    <row r="12" spans="1:13" ht="27" customHeight="1" x14ac:dyDescent="0.4">
      <c r="A12" s="22">
        <v>2</v>
      </c>
      <c r="B12" s="18">
        <v>2.23</v>
      </c>
      <c r="C12" s="19">
        <v>1.321</v>
      </c>
      <c r="D12" s="19">
        <f t="shared" ref="D12:D22" si="0">$C12+0.0007*($E12-25)</f>
        <v>1.3118999999999998</v>
      </c>
      <c r="E12" s="20">
        <v>12</v>
      </c>
      <c r="F12" s="23">
        <v>14</v>
      </c>
      <c r="G12" s="18">
        <v>2.2200000000000002</v>
      </c>
      <c r="H12" s="19">
        <v>1.294</v>
      </c>
      <c r="I12" s="19">
        <f t="shared" ref="I12:I22" si="1">$H12+0.0007*($J12-25)</f>
        <v>1.2848999999999999</v>
      </c>
      <c r="J12" s="20">
        <v>12</v>
      </c>
      <c r="L12" s="15" t="s">
        <v>23</v>
      </c>
      <c r="M12" s="24">
        <f>MAX(D11:D22,I11:I22)</f>
        <v>1.3118999999999998</v>
      </c>
    </row>
    <row r="13" spans="1:13" ht="27" customHeight="1" x14ac:dyDescent="0.4">
      <c r="A13" s="22">
        <v>3</v>
      </c>
      <c r="B13" s="18">
        <v>2.21</v>
      </c>
      <c r="C13" s="19">
        <v>1.3089999999999999</v>
      </c>
      <c r="D13" s="19">
        <f t="shared" si="0"/>
        <v>1.2998999999999998</v>
      </c>
      <c r="E13" s="20">
        <v>12</v>
      </c>
      <c r="F13" s="23">
        <v>15</v>
      </c>
      <c r="G13" s="18">
        <v>2.2200000000000002</v>
      </c>
      <c r="H13" s="19">
        <v>1.3</v>
      </c>
      <c r="I13" s="19">
        <f t="shared" si="1"/>
        <v>1.2908999999999999</v>
      </c>
      <c r="J13" s="20">
        <v>12</v>
      </c>
      <c r="L13" s="15" t="s">
        <v>24</v>
      </c>
      <c r="M13" s="24">
        <f>MIN(D11:D22,I11:I22)</f>
        <v>1.0216000000000001</v>
      </c>
    </row>
    <row r="14" spans="1:13" ht="27" customHeight="1" x14ac:dyDescent="0.4">
      <c r="A14" s="22">
        <v>4</v>
      </c>
      <c r="B14" s="18">
        <v>2.21</v>
      </c>
      <c r="C14" s="19">
        <v>1.3049999999999999</v>
      </c>
      <c r="D14" s="19">
        <f t="shared" si="0"/>
        <v>1.2958999999999998</v>
      </c>
      <c r="E14" s="20">
        <v>12</v>
      </c>
      <c r="F14" s="23">
        <v>16</v>
      </c>
      <c r="G14" s="18">
        <v>2.21</v>
      </c>
      <c r="H14" s="19">
        <v>1.302</v>
      </c>
      <c r="I14" s="19">
        <f t="shared" si="1"/>
        <v>1.2928999999999999</v>
      </c>
      <c r="J14" s="20">
        <v>12</v>
      </c>
      <c r="L14" s="15" t="s">
        <v>25</v>
      </c>
      <c r="M14" s="1">
        <f>MAX(E11:E22,J11:J22)</f>
        <v>13</v>
      </c>
    </row>
    <row r="15" spans="1:13" ht="27" customHeight="1" x14ac:dyDescent="0.4">
      <c r="A15" s="22">
        <v>5</v>
      </c>
      <c r="B15" s="18">
        <v>2.21</v>
      </c>
      <c r="C15" s="19">
        <v>1.302</v>
      </c>
      <c r="D15" s="19">
        <f t="shared" si="0"/>
        <v>1.2928999999999999</v>
      </c>
      <c r="E15" s="20">
        <v>12</v>
      </c>
      <c r="F15" s="23">
        <v>17</v>
      </c>
      <c r="G15" s="18">
        <v>2.21</v>
      </c>
      <c r="H15" s="19">
        <v>1.2989999999999999</v>
      </c>
      <c r="I15" s="19">
        <f t="shared" si="1"/>
        <v>1.2898999999999998</v>
      </c>
      <c r="J15" s="20">
        <v>12</v>
      </c>
      <c r="L15" s="15" t="s">
        <v>26</v>
      </c>
      <c r="M15" s="1">
        <f>MIN(E11:E22,J11:J22)</f>
        <v>12</v>
      </c>
    </row>
    <row r="16" spans="1:13" ht="27" customHeight="1" x14ac:dyDescent="0.4">
      <c r="A16" s="22">
        <v>6</v>
      </c>
      <c r="B16" s="18">
        <v>2.21</v>
      </c>
      <c r="C16" s="19">
        <v>1.3089999999999999</v>
      </c>
      <c r="D16" s="19">
        <f t="shared" si="0"/>
        <v>1.2998999999999998</v>
      </c>
      <c r="E16" s="20">
        <v>12</v>
      </c>
      <c r="F16" s="23">
        <v>18</v>
      </c>
      <c r="G16" s="18">
        <v>2.21</v>
      </c>
      <c r="H16" s="19">
        <v>1.3009999999999999</v>
      </c>
      <c r="I16" s="19">
        <f t="shared" si="1"/>
        <v>1.2918999999999998</v>
      </c>
      <c r="J16" s="20">
        <v>12</v>
      </c>
      <c r="L16" s="25"/>
    </row>
    <row r="17" spans="1:15" ht="27" customHeight="1" x14ac:dyDescent="0.4">
      <c r="A17" s="34">
        <v>7</v>
      </c>
      <c r="B17" s="18">
        <v>2.2200000000000002</v>
      </c>
      <c r="C17" s="35">
        <v>1.3049999999999999</v>
      </c>
      <c r="D17" s="35">
        <f>$C17+0.0007*($E17-25)</f>
        <v>1.2958999999999998</v>
      </c>
      <c r="E17" s="20">
        <v>12</v>
      </c>
      <c r="F17" s="38">
        <v>19</v>
      </c>
      <c r="G17" s="39">
        <v>1.96</v>
      </c>
      <c r="H17" s="40">
        <v>1.03</v>
      </c>
      <c r="I17" s="40">
        <f t="shared" si="1"/>
        <v>1.0216000000000001</v>
      </c>
      <c r="J17" s="41">
        <v>13</v>
      </c>
      <c r="L17" s="25"/>
    </row>
    <row r="18" spans="1:15" ht="27" customHeight="1" x14ac:dyDescent="0.4">
      <c r="A18" s="22">
        <v>8</v>
      </c>
      <c r="B18" s="18">
        <v>2.21</v>
      </c>
      <c r="C18" s="19">
        <v>1.3049999999999999</v>
      </c>
      <c r="D18" s="19">
        <f t="shared" si="0"/>
        <v>1.2958999999999998</v>
      </c>
      <c r="E18" s="20">
        <v>12</v>
      </c>
      <c r="F18" s="23">
        <v>20</v>
      </c>
      <c r="G18" s="18">
        <v>2.2400000000000002</v>
      </c>
      <c r="H18" s="19">
        <v>1.32</v>
      </c>
      <c r="I18" s="19">
        <f t="shared" si="1"/>
        <v>1.3109</v>
      </c>
      <c r="J18" s="20">
        <v>12</v>
      </c>
      <c r="L18" s="25"/>
    </row>
    <row r="19" spans="1:15" ht="27" customHeight="1" x14ac:dyDescent="0.4">
      <c r="A19" s="34">
        <v>9</v>
      </c>
      <c r="B19" s="18">
        <v>2.2000000000000002</v>
      </c>
      <c r="C19" s="35">
        <v>1.3109999999999999</v>
      </c>
      <c r="D19" s="35">
        <f t="shared" si="0"/>
        <v>1.3018999999999998</v>
      </c>
      <c r="E19" s="20">
        <v>12</v>
      </c>
      <c r="F19" s="23">
        <v>21</v>
      </c>
      <c r="G19" s="18">
        <v>2.21</v>
      </c>
      <c r="H19" s="19">
        <v>1.3069999999999999</v>
      </c>
      <c r="I19" s="19">
        <f t="shared" si="1"/>
        <v>1.2978999999999998</v>
      </c>
      <c r="J19" s="20">
        <v>12</v>
      </c>
      <c r="L19" s="25"/>
      <c r="M19" s="16"/>
    </row>
    <row r="20" spans="1:15" ht="27" customHeight="1" x14ac:dyDescent="0.4">
      <c r="A20" s="34">
        <v>10</v>
      </c>
      <c r="B20" s="18">
        <v>2.21</v>
      </c>
      <c r="C20" s="35">
        <v>1.3029999999999999</v>
      </c>
      <c r="D20" s="35">
        <f t="shared" si="0"/>
        <v>1.2938999999999998</v>
      </c>
      <c r="E20" s="20">
        <v>12</v>
      </c>
      <c r="F20" s="23">
        <v>22</v>
      </c>
      <c r="G20" s="18">
        <v>2.21</v>
      </c>
      <c r="H20" s="19">
        <v>1.3120000000000001</v>
      </c>
      <c r="I20" s="19">
        <f t="shared" si="1"/>
        <v>1.3028999999999999</v>
      </c>
      <c r="J20" s="20">
        <v>12</v>
      </c>
      <c r="L20" s="25"/>
    </row>
    <row r="21" spans="1:15" ht="27" customHeight="1" x14ac:dyDescent="0.4">
      <c r="A21" s="22">
        <v>11</v>
      </c>
      <c r="B21" s="18">
        <v>2.21</v>
      </c>
      <c r="C21" s="19">
        <v>1.2989999999999999</v>
      </c>
      <c r="D21" s="19">
        <f t="shared" si="0"/>
        <v>1.2898999999999998</v>
      </c>
      <c r="E21" s="20">
        <v>12</v>
      </c>
      <c r="F21" s="23">
        <v>23</v>
      </c>
      <c r="G21" s="18">
        <v>2.2000000000000002</v>
      </c>
      <c r="H21" s="19">
        <v>1.304</v>
      </c>
      <c r="I21" s="19">
        <f t="shared" si="1"/>
        <v>1.2948999999999999</v>
      </c>
      <c r="J21" s="20">
        <v>12</v>
      </c>
      <c r="L21" s="25"/>
    </row>
    <row r="22" spans="1:15" ht="27" customHeight="1" thickBot="1" x14ac:dyDescent="0.45">
      <c r="A22" s="26">
        <v>12</v>
      </c>
      <c r="B22" s="18">
        <v>2.2000000000000002</v>
      </c>
      <c r="C22" s="27">
        <v>1.3120000000000001</v>
      </c>
      <c r="D22" s="27">
        <f t="shared" si="0"/>
        <v>1.3028999999999999</v>
      </c>
      <c r="E22" s="20">
        <v>12</v>
      </c>
      <c r="F22" s="32">
        <v>24</v>
      </c>
      <c r="G22" s="18">
        <v>2.23</v>
      </c>
      <c r="H22" s="33">
        <v>1.319</v>
      </c>
      <c r="I22" s="33">
        <f t="shared" si="1"/>
        <v>1.3098999999999998</v>
      </c>
      <c r="J22" s="20">
        <v>12</v>
      </c>
      <c r="L22" s="25"/>
    </row>
    <row r="23" spans="1:15" ht="16.8" x14ac:dyDescent="0.4">
      <c r="E23" s="29">
        <f>SUM(E11:E22)</f>
        <v>144</v>
      </c>
      <c r="G23" s="30">
        <f>+H23/24</f>
        <v>12.041666666666666</v>
      </c>
      <c r="H23" s="31">
        <f>+J23+E23</f>
        <v>289</v>
      </c>
      <c r="J23" s="31">
        <f>SUM(J11:J22)</f>
        <v>145</v>
      </c>
      <c r="L23" s="25"/>
    </row>
    <row r="24" spans="1:15" ht="16.8" x14ac:dyDescent="0.4">
      <c r="A24" s="57" t="s">
        <v>27</v>
      </c>
      <c r="B24" s="57"/>
      <c r="L24" s="25"/>
    </row>
    <row r="25" spans="1:15" ht="17.399999999999999" customHeight="1" x14ac:dyDescent="0.4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spans="1:15" ht="17.399999999999999" customHeight="1" x14ac:dyDescent="0.4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</row>
    <row r="27" spans="1:15" ht="17.399999999999999" customHeight="1" x14ac:dyDescent="0.4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</row>
    <row r="28" spans="1:15" ht="17.399999999999999" customHeight="1" x14ac:dyDescent="0.4">
      <c r="A28" s="46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</row>
    <row r="29" spans="1:15" ht="17.399999999999999" customHeight="1" x14ac:dyDescent="0.4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</row>
    <row r="30" spans="1:15" ht="17.399999999999999" customHeight="1" x14ac:dyDescent="0.4">
      <c r="A30" s="46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</row>
    <row r="31" spans="1:15" ht="17.399999999999999" customHeight="1" x14ac:dyDescent="0.4">
      <c r="A31" s="46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</row>
    <row r="32" spans="1:15" ht="17.399999999999999" customHeight="1" x14ac:dyDescent="0.4">
      <c r="A32" s="46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</row>
    <row r="33" spans="1:15" ht="17.399999999999999" customHeight="1" x14ac:dyDescent="0.4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</row>
    <row r="34" spans="1:15" ht="17.399999999999999" customHeight="1" x14ac:dyDescent="0.4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</row>
    <row r="35" spans="1:15" ht="17.399999999999999" customHeight="1" x14ac:dyDescent="0.4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</row>
    <row r="36" spans="1:15" ht="17.399999999999999" customHeight="1" x14ac:dyDescent="0.4">
      <c r="A36" s="46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</row>
    <row r="37" spans="1:15" ht="17.399999999999999" customHeight="1" x14ac:dyDescent="0.4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</row>
    <row r="38" spans="1:15" ht="17.399999999999999" customHeight="1" x14ac:dyDescent="0.4">
      <c r="A38" s="46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</row>
    <row r="39" spans="1:15" ht="0.6" customHeight="1" x14ac:dyDescent="0.4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</row>
    <row r="40" spans="1:15" ht="17.399999999999999" customHeight="1" x14ac:dyDescent="0.4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</row>
    <row r="41" spans="1:15" ht="17.399999999999999" customHeight="1" x14ac:dyDescent="0.4">
      <c r="A41" s="46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</row>
    <row r="42" spans="1:15" ht="17.399999999999999" customHeight="1" x14ac:dyDescent="0.4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</row>
    <row r="43" spans="1:15" ht="17.399999999999999" customHeight="1" x14ac:dyDescent="0.4">
      <c r="A43" s="46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</row>
    <row r="44" spans="1:15" ht="17.399999999999999" customHeight="1" x14ac:dyDescent="0.4">
      <c r="A44" s="46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</row>
    <row r="45" spans="1:15" ht="17.399999999999999" customHeight="1" x14ac:dyDescent="0.4">
      <c r="A45" s="46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</row>
    <row r="46" spans="1:15" ht="17.399999999999999" customHeight="1" x14ac:dyDescent="0.4">
      <c r="A46" s="46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</row>
    <row r="47" spans="1:15" ht="17.399999999999999" customHeight="1" x14ac:dyDescent="0.4">
      <c r="A47" s="46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</row>
    <row r="48" spans="1:15" ht="17.399999999999999" customHeight="1" x14ac:dyDescent="0.4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</row>
    <row r="49" spans="1:15" ht="17.399999999999999" customHeight="1" x14ac:dyDescent="0.4">
      <c r="A49" s="46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</row>
    <row r="50" spans="1:15" ht="17.399999999999999" customHeight="1" x14ac:dyDescent="0.4">
      <c r="A50" s="46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</row>
    <row r="51" spans="1:15" ht="17.399999999999999" customHeight="1" x14ac:dyDescent="0.4">
      <c r="A51" s="46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</row>
    <row r="52" spans="1:15" ht="17.399999999999999" customHeight="1" x14ac:dyDescent="0.4">
      <c r="A52" s="46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</row>
    <row r="53" spans="1:15" ht="17.399999999999999" customHeight="1" x14ac:dyDescent="0.4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</row>
    <row r="54" spans="1:15" ht="17.399999999999999" customHeight="1" x14ac:dyDescent="0.4">
      <c r="A54" s="46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</row>
    <row r="55" spans="1:15" ht="17.399999999999999" customHeight="1" x14ac:dyDescent="0.4">
      <c r="A55" s="46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</row>
    <row r="56" spans="1:15" ht="17.399999999999999" customHeight="1" x14ac:dyDescent="0.4">
      <c r="A56" s="46"/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</row>
    <row r="57" spans="1:15" ht="17.399999999999999" customHeight="1" x14ac:dyDescent="0.4">
      <c r="A57" s="46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</row>
    <row r="58" spans="1:15" ht="17.399999999999999" customHeight="1" x14ac:dyDescent="0.4">
      <c r="A58" s="46"/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</row>
    <row r="59" spans="1:15" ht="17.399999999999999" customHeight="1" x14ac:dyDescent="0.4">
      <c r="A59" s="46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</row>
    <row r="60" spans="1:15" ht="17.399999999999999" customHeight="1" x14ac:dyDescent="0.4">
      <c r="A60" s="46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</row>
    <row r="61" spans="1:15" ht="17.399999999999999" customHeight="1" x14ac:dyDescent="0.4">
      <c r="A61" s="46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</row>
    <row r="62" spans="1:15" x14ac:dyDescent="0.4">
      <c r="A62" s="46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</row>
    <row r="63" spans="1:15" x14ac:dyDescent="0.4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</row>
    <row r="64" spans="1:15" x14ac:dyDescent="0.4">
      <c r="A64" s="46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</row>
    <row r="65" spans="1:15" x14ac:dyDescent="0.4">
      <c r="A65" s="46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</row>
    <row r="66" spans="1:15" x14ac:dyDescent="0.4">
      <c r="A66" s="46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</row>
    <row r="67" spans="1:15" x14ac:dyDescent="0.4">
      <c r="A67" s="46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</row>
  </sheetData>
  <autoFilter ref="A10:J10"/>
  <mergeCells count="15">
    <mergeCell ref="A25:O67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sqref="A1:XFD1048576"/>
    </sheetView>
  </sheetViews>
  <sheetFormatPr defaultRowHeight="15" x14ac:dyDescent="0.4"/>
  <cols>
    <col min="1" max="1" width="8.796875" style="28"/>
    <col min="2" max="6" width="13.09765625" style="28" customWidth="1"/>
    <col min="7" max="10" width="13.09765625" style="1" customWidth="1"/>
    <col min="11" max="16384" width="8.796875" style="1"/>
  </cols>
  <sheetData>
    <row r="1" spans="1:13" ht="27.6" thickBot="1" x14ac:dyDescent="0.45">
      <c r="A1" s="49" t="s">
        <v>33</v>
      </c>
      <c r="B1" s="49"/>
      <c r="C1" s="49"/>
      <c r="D1" s="49"/>
      <c r="E1" s="49"/>
      <c r="F1" s="49"/>
      <c r="G1" s="49"/>
      <c r="H1" s="49"/>
      <c r="I1" s="49"/>
      <c r="J1" s="49"/>
    </row>
    <row r="2" spans="1:13" ht="23.4" customHeight="1" x14ac:dyDescent="0.4">
      <c r="A2" s="2" t="s">
        <v>5</v>
      </c>
      <c r="B2" s="50" t="s">
        <v>6</v>
      </c>
      <c r="C2" s="51"/>
      <c r="D2" s="52"/>
      <c r="E2" s="52"/>
      <c r="F2" s="3" t="s">
        <v>7</v>
      </c>
      <c r="G2" s="53">
        <v>54.29</v>
      </c>
      <c r="H2" s="54"/>
      <c r="I2" s="55"/>
      <c r="J2" s="56"/>
    </row>
    <row r="3" spans="1:13" ht="23.4" customHeight="1" x14ac:dyDescent="0.4">
      <c r="A3" s="4" t="s">
        <v>0</v>
      </c>
      <c r="B3" s="42" t="s">
        <v>28</v>
      </c>
      <c r="C3" s="43"/>
      <c r="D3" s="43"/>
      <c r="E3" s="44"/>
      <c r="F3" s="4" t="s">
        <v>8</v>
      </c>
      <c r="G3" s="45"/>
      <c r="H3" s="46"/>
      <c r="I3" s="47"/>
      <c r="J3" s="48"/>
    </row>
    <row r="4" spans="1:13" ht="23.4" customHeight="1" x14ac:dyDescent="0.4">
      <c r="A4" s="4" t="s">
        <v>3</v>
      </c>
      <c r="B4" s="42" t="s">
        <v>29</v>
      </c>
      <c r="C4" s="43"/>
      <c r="D4" s="43"/>
      <c r="E4" s="44"/>
      <c r="F4" s="5" t="s">
        <v>9</v>
      </c>
      <c r="G4" s="45"/>
      <c r="H4" s="46"/>
      <c r="I4" s="47"/>
      <c r="J4" s="48"/>
    </row>
    <row r="5" spans="1:13" ht="23.4" customHeight="1" x14ac:dyDescent="0.4">
      <c r="A5" s="4" t="s">
        <v>10</v>
      </c>
      <c r="B5" s="58" t="s">
        <v>32</v>
      </c>
      <c r="C5" s="59"/>
      <c r="D5" s="60"/>
      <c r="E5" s="60"/>
      <c r="F5" s="4" t="s">
        <v>11</v>
      </c>
      <c r="G5" s="45"/>
      <c r="H5" s="46"/>
      <c r="I5" s="47"/>
      <c r="J5" s="48"/>
    </row>
    <row r="6" spans="1:13" ht="23.4" customHeight="1" x14ac:dyDescent="0.4">
      <c r="A6" s="4" t="s">
        <v>12</v>
      </c>
      <c r="B6" s="61" t="s">
        <v>34</v>
      </c>
      <c r="C6" s="62"/>
      <c r="D6" s="63"/>
      <c r="E6" s="63"/>
      <c r="F6" s="4" t="s">
        <v>13</v>
      </c>
      <c r="G6" s="64"/>
      <c r="H6" s="65"/>
      <c r="I6" s="66"/>
      <c r="J6" s="67"/>
    </row>
    <row r="7" spans="1:13" ht="23.4" customHeight="1" thickBot="1" x14ac:dyDescent="0.45">
      <c r="A7" s="6" t="s">
        <v>14</v>
      </c>
      <c r="B7" s="68"/>
      <c r="C7" s="69"/>
      <c r="D7" s="70"/>
      <c r="E7" s="70"/>
      <c r="F7" s="6" t="s">
        <v>15</v>
      </c>
      <c r="G7" s="71" t="s">
        <v>30</v>
      </c>
      <c r="H7" s="72"/>
      <c r="I7" s="73"/>
      <c r="J7" s="74"/>
    </row>
    <row r="8" spans="1:13" ht="16.8" x14ac:dyDescent="0.4">
      <c r="A8" s="7"/>
      <c r="B8" s="8"/>
      <c r="C8" s="8"/>
      <c r="D8" s="8"/>
      <c r="E8" s="8"/>
      <c r="F8" s="7"/>
      <c r="G8" s="36"/>
      <c r="H8" s="36"/>
      <c r="I8" s="36"/>
      <c r="J8" s="36"/>
    </row>
    <row r="9" spans="1:13" ht="17.399999999999999" thickBot="1" x14ac:dyDescent="0.45">
      <c r="A9" s="9"/>
      <c r="B9" s="10"/>
      <c r="C9" s="10"/>
      <c r="D9" s="10"/>
      <c r="E9" s="10"/>
      <c r="F9" s="9"/>
      <c r="G9" s="37"/>
      <c r="H9" s="37"/>
      <c r="I9" s="37"/>
      <c r="J9" s="37"/>
    </row>
    <row r="10" spans="1:13" ht="27" customHeight="1" thickBot="1" x14ac:dyDescent="0.45">
      <c r="A10" s="11" t="s">
        <v>16</v>
      </c>
      <c r="B10" s="12" t="s">
        <v>17</v>
      </c>
      <c r="C10" s="12" t="s">
        <v>18</v>
      </c>
      <c r="D10" s="12" t="s">
        <v>19</v>
      </c>
      <c r="E10" s="12" t="s">
        <v>2</v>
      </c>
      <c r="F10" s="12" t="s">
        <v>16</v>
      </c>
      <c r="G10" s="12" t="s">
        <v>1</v>
      </c>
      <c r="H10" s="12" t="s">
        <v>20</v>
      </c>
      <c r="I10" s="13" t="s">
        <v>4</v>
      </c>
      <c r="J10" s="14" t="s">
        <v>2</v>
      </c>
      <c r="L10" s="15" t="s">
        <v>21</v>
      </c>
      <c r="M10" s="16">
        <f>MAX(G11:G22,B11:B22)</f>
        <v>2.27</v>
      </c>
    </row>
    <row r="11" spans="1:13" ht="27" customHeight="1" thickTop="1" x14ac:dyDescent="0.4">
      <c r="A11" s="17">
        <v>1</v>
      </c>
      <c r="B11" s="18">
        <v>2.2599999999999998</v>
      </c>
      <c r="C11" s="19">
        <v>1.2989999999999999</v>
      </c>
      <c r="D11" s="19">
        <f>$C11+0.0007*($E11-25)</f>
        <v>1.2954999999999999</v>
      </c>
      <c r="E11" s="20">
        <v>20</v>
      </c>
      <c r="F11" s="21">
        <v>13</v>
      </c>
      <c r="G11" s="18">
        <v>2.2599999999999998</v>
      </c>
      <c r="H11" s="19">
        <v>1.3029999999999999</v>
      </c>
      <c r="I11" s="19">
        <f>$H11+0.0007*($J11-25)</f>
        <v>1.3029999999999999</v>
      </c>
      <c r="J11" s="20">
        <v>25</v>
      </c>
      <c r="L11" s="15" t="s">
        <v>22</v>
      </c>
      <c r="M11" s="16">
        <f>MIN(B11:B22,G11:G22)</f>
        <v>2.25</v>
      </c>
    </row>
    <row r="12" spans="1:13" ht="27" customHeight="1" x14ac:dyDescent="0.4">
      <c r="A12" s="22">
        <v>2</v>
      </c>
      <c r="B12" s="18">
        <v>2.2599999999999998</v>
      </c>
      <c r="C12" s="19">
        <v>1.3029999999999999</v>
      </c>
      <c r="D12" s="19">
        <f t="shared" ref="D12:D22" si="0">$C12+0.0007*($E12-25)</f>
        <v>1.3015999999999999</v>
      </c>
      <c r="E12" s="20">
        <v>23</v>
      </c>
      <c r="F12" s="23">
        <v>14</v>
      </c>
      <c r="G12" s="18">
        <v>2.27</v>
      </c>
      <c r="H12" s="19">
        <v>1.3009999999999999</v>
      </c>
      <c r="I12" s="19">
        <f t="shared" ref="I12:I22" si="1">$H12+0.0007*($J12-25)</f>
        <v>1.3009999999999999</v>
      </c>
      <c r="J12" s="20">
        <v>25</v>
      </c>
      <c r="L12" s="15" t="s">
        <v>23</v>
      </c>
      <c r="M12" s="24">
        <f>MAX(D11:D22,I11:I22)</f>
        <v>1.3067</v>
      </c>
    </row>
    <row r="13" spans="1:13" ht="27" customHeight="1" x14ac:dyDescent="0.4">
      <c r="A13" s="22">
        <v>3</v>
      </c>
      <c r="B13" s="18">
        <v>2.2599999999999998</v>
      </c>
      <c r="C13" s="19">
        <v>1.302</v>
      </c>
      <c r="D13" s="19">
        <f t="shared" si="0"/>
        <v>1.3013000000000001</v>
      </c>
      <c r="E13" s="20">
        <v>24</v>
      </c>
      <c r="F13" s="23">
        <v>15</v>
      </c>
      <c r="G13" s="18">
        <v>2.2599999999999998</v>
      </c>
      <c r="H13" s="19">
        <v>1.3009999999999999</v>
      </c>
      <c r="I13" s="19">
        <f t="shared" si="1"/>
        <v>1.3009999999999999</v>
      </c>
      <c r="J13" s="20">
        <v>25</v>
      </c>
      <c r="L13" s="15" t="s">
        <v>24</v>
      </c>
      <c r="M13" s="24">
        <f>MIN(D11:D22,I11:I22)</f>
        <v>1.2954999999999999</v>
      </c>
    </row>
    <row r="14" spans="1:13" ht="27" customHeight="1" x14ac:dyDescent="0.4">
      <c r="A14" s="22">
        <v>4</v>
      </c>
      <c r="B14" s="18">
        <v>2.2599999999999998</v>
      </c>
      <c r="C14" s="19">
        <v>1.3009999999999999</v>
      </c>
      <c r="D14" s="19">
        <f t="shared" si="0"/>
        <v>1.3009999999999999</v>
      </c>
      <c r="E14" s="20">
        <v>25</v>
      </c>
      <c r="F14" s="23">
        <v>16</v>
      </c>
      <c r="G14" s="18">
        <v>2.25</v>
      </c>
      <c r="H14" s="19">
        <v>1.304</v>
      </c>
      <c r="I14" s="19">
        <f t="shared" si="1"/>
        <v>1.3047</v>
      </c>
      <c r="J14" s="20">
        <v>26</v>
      </c>
      <c r="L14" s="15" t="s">
        <v>25</v>
      </c>
      <c r="M14" s="1">
        <f>MAX(E11:E22,J11:J22)</f>
        <v>28</v>
      </c>
    </row>
    <row r="15" spans="1:13" ht="27" customHeight="1" x14ac:dyDescent="0.4">
      <c r="A15" s="22">
        <v>5</v>
      </c>
      <c r="B15" s="18">
        <v>2.25</v>
      </c>
      <c r="C15" s="19">
        <v>1.3029999999999999</v>
      </c>
      <c r="D15" s="19">
        <f t="shared" si="0"/>
        <v>1.3029999999999999</v>
      </c>
      <c r="E15" s="20">
        <v>25</v>
      </c>
      <c r="F15" s="23">
        <v>17</v>
      </c>
      <c r="G15" s="18">
        <v>2.25</v>
      </c>
      <c r="H15" s="19">
        <v>1.3029999999999999</v>
      </c>
      <c r="I15" s="19">
        <f t="shared" si="1"/>
        <v>1.3044</v>
      </c>
      <c r="J15" s="20">
        <v>27</v>
      </c>
      <c r="L15" s="15" t="s">
        <v>26</v>
      </c>
      <c r="M15" s="1">
        <f>MIN(E11:E22,J11:J22)</f>
        <v>20</v>
      </c>
    </row>
    <row r="16" spans="1:13" ht="27" customHeight="1" x14ac:dyDescent="0.4">
      <c r="A16" s="22">
        <v>6</v>
      </c>
      <c r="B16" s="18">
        <v>2.25</v>
      </c>
      <c r="C16" s="19">
        <v>1.3</v>
      </c>
      <c r="D16" s="19">
        <f t="shared" si="0"/>
        <v>1.2993000000000001</v>
      </c>
      <c r="E16" s="20">
        <v>24</v>
      </c>
      <c r="F16" s="75">
        <v>18</v>
      </c>
      <c r="G16" s="18">
        <v>2.25</v>
      </c>
      <c r="H16" s="35">
        <v>1.3</v>
      </c>
      <c r="I16" s="35">
        <f t="shared" si="1"/>
        <v>1.3014000000000001</v>
      </c>
      <c r="J16" s="76">
        <v>27</v>
      </c>
      <c r="L16" s="25"/>
    </row>
    <row r="17" spans="1:15" ht="27" customHeight="1" x14ac:dyDescent="0.4">
      <c r="A17" s="34">
        <v>7</v>
      </c>
      <c r="B17" s="18">
        <v>2.27</v>
      </c>
      <c r="C17" s="35">
        <v>1.3029999999999999</v>
      </c>
      <c r="D17" s="35">
        <f>$C17+0.0007*($E17-25)</f>
        <v>1.3015999999999999</v>
      </c>
      <c r="E17" s="20">
        <v>23</v>
      </c>
      <c r="F17" s="75">
        <v>19</v>
      </c>
      <c r="G17" s="18">
        <v>2.2599999999999998</v>
      </c>
      <c r="H17" s="35">
        <v>1.298</v>
      </c>
      <c r="I17" s="35">
        <f t="shared" si="1"/>
        <v>1.3001</v>
      </c>
      <c r="J17" s="76">
        <v>28</v>
      </c>
      <c r="L17" s="25"/>
    </row>
    <row r="18" spans="1:15" ht="27" customHeight="1" x14ac:dyDescent="0.4">
      <c r="A18" s="22">
        <v>8</v>
      </c>
      <c r="B18" s="18">
        <v>2.27</v>
      </c>
      <c r="C18" s="19">
        <v>1.3</v>
      </c>
      <c r="D18" s="19">
        <f t="shared" si="0"/>
        <v>1.2972000000000001</v>
      </c>
      <c r="E18" s="20">
        <v>21</v>
      </c>
      <c r="F18" s="23">
        <v>20</v>
      </c>
      <c r="G18" s="18">
        <v>2.2599999999999998</v>
      </c>
      <c r="H18" s="19">
        <v>1.302</v>
      </c>
      <c r="I18" s="19">
        <f t="shared" si="1"/>
        <v>1.3027</v>
      </c>
      <c r="J18" s="20">
        <v>26</v>
      </c>
      <c r="L18" s="25"/>
    </row>
    <row r="19" spans="1:15" ht="27" customHeight="1" x14ac:dyDescent="0.4">
      <c r="A19" s="34">
        <v>9</v>
      </c>
      <c r="B19" s="18">
        <v>2.27</v>
      </c>
      <c r="C19" s="35">
        <v>1.306</v>
      </c>
      <c r="D19" s="35">
        <f t="shared" si="0"/>
        <v>1.3067</v>
      </c>
      <c r="E19" s="20">
        <v>26</v>
      </c>
      <c r="F19" s="23">
        <v>21</v>
      </c>
      <c r="G19" s="18">
        <v>2.2599999999999998</v>
      </c>
      <c r="H19" s="19">
        <v>1.306</v>
      </c>
      <c r="I19" s="19">
        <f t="shared" si="1"/>
        <v>1.3067</v>
      </c>
      <c r="J19" s="20">
        <v>26</v>
      </c>
      <c r="L19" s="25"/>
      <c r="M19" s="16"/>
    </row>
    <row r="20" spans="1:15" ht="27" customHeight="1" x14ac:dyDescent="0.4">
      <c r="A20" s="34">
        <v>10</v>
      </c>
      <c r="B20" s="18">
        <v>2.2599999999999998</v>
      </c>
      <c r="C20" s="35">
        <v>1.3009999999999999</v>
      </c>
      <c r="D20" s="35">
        <f t="shared" si="0"/>
        <v>1.3009999999999999</v>
      </c>
      <c r="E20" s="20">
        <v>25</v>
      </c>
      <c r="F20" s="23">
        <v>22</v>
      </c>
      <c r="G20" s="18">
        <v>2.2599999999999998</v>
      </c>
      <c r="H20" s="19">
        <v>1.3009999999999999</v>
      </c>
      <c r="I20" s="19">
        <f t="shared" si="1"/>
        <v>1.3016999999999999</v>
      </c>
      <c r="J20" s="20">
        <v>26</v>
      </c>
      <c r="L20" s="25"/>
    </row>
    <row r="21" spans="1:15" ht="27" customHeight="1" x14ac:dyDescent="0.4">
      <c r="A21" s="22">
        <v>11</v>
      </c>
      <c r="B21" s="18">
        <v>2.2599999999999998</v>
      </c>
      <c r="C21" s="19">
        <v>1.3</v>
      </c>
      <c r="D21" s="19">
        <f t="shared" si="0"/>
        <v>1.2993000000000001</v>
      </c>
      <c r="E21" s="20">
        <v>24</v>
      </c>
      <c r="F21" s="23">
        <v>23</v>
      </c>
      <c r="G21" s="18">
        <v>2.2599999999999998</v>
      </c>
      <c r="H21" s="19">
        <v>1.302</v>
      </c>
      <c r="I21" s="19">
        <f t="shared" si="1"/>
        <v>1.3027</v>
      </c>
      <c r="J21" s="20">
        <v>26</v>
      </c>
      <c r="L21" s="25"/>
    </row>
    <row r="22" spans="1:15" ht="27" customHeight="1" thickBot="1" x14ac:dyDescent="0.45">
      <c r="A22" s="26">
        <v>12</v>
      </c>
      <c r="B22" s="18">
        <v>2.2599999999999998</v>
      </c>
      <c r="C22" s="27">
        <v>1.3</v>
      </c>
      <c r="D22" s="27">
        <f t="shared" si="0"/>
        <v>1.3</v>
      </c>
      <c r="E22" s="20">
        <v>25</v>
      </c>
      <c r="F22" s="32">
        <v>24</v>
      </c>
      <c r="G22" s="18">
        <v>2.27</v>
      </c>
      <c r="H22" s="33">
        <v>1.3</v>
      </c>
      <c r="I22" s="33">
        <f t="shared" si="1"/>
        <v>1.2979000000000001</v>
      </c>
      <c r="J22" s="20">
        <v>22</v>
      </c>
      <c r="L22" s="25"/>
    </row>
    <row r="23" spans="1:15" ht="16.8" x14ac:dyDescent="0.4">
      <c r="E23" s="29">
        <f>SUM(E11:E22)</f>
        <v>285</v>
      </c>
      <c r="G23" s="30">
        <f>+H23/24</f>
        <v>24.75</v>
      </c>
      <c r="H23" s="31">
        <f>+J23+E23</f>
        <v>594</v>
      </c>
      <c r="J23" s="31">
        <f>SUM(J11:J22)</f>
        <v>309</v>
      </c>
      <c r="L23" s="25"/>
    </row>
    <row r="24" spans="1:15" ht="16.8" x14ac:dyDescent="0.4">
      <c r="A24" s="57" t="s">
        <v>27</v>
      </c>
      <c r="B24" s="57"/>
      <c r="L24" s="25"/>
    </row>
    <row r="25" spans="1:15" ht="17.399999999999999" customHeight="1" x14ac:dyDescent="0.4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spans="1:15" ht="17.399999999999999" customHeight="1" x14ac:dyDescent="0.4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</row>
    <row r="27" spans="1:15" ht="17.399999999999999" customHeight="1" x14ac:dyDescent="0.4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</row>
    <row r="28" spans="1:15" ht="17.399999999999999" customHeight="1" x14ac:dyDescent="0.4">
      <c r="A28" s="46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</row>
    <row r="29" spans="1:15" ht="17.399999999999999" customHeight="1" x14ac:dyDescent="0.4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</row>
    <row r="30" spans="1:15" ht="17.399999999999999" customHeight="1" x14ac:dyDescent="0.4">
      <c r="A30" s="46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</row>
    <row r="31" spans="1:15" ht="17.399999999999999" customHeight="1" x14ac:dyDescent="0.4">
      <c r="A31" s="46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</row>
    <row r="32" spans="1:15" ht="17.399999999999999" customHeight="1" x14ac:dyDescent="0.4">
      <c r="A32" s="46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</row>
    <row r="33" spans="1:15" ht="17.399999999999999" customHeight="1" x14ac:dyDescent="0.4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</row>
    <row r="34" spans="1:15" ht="17.399999999999999" customHeight="1" x14ac:dyDescent="0.4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</row>
    <row r="35" spans="1:15" ht="17.399999999999999" customHeight="1" x14ac:dyDescent="0.4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</row>
    <row r="36" spans="1:15" ht="17.399999999999999" customHeight="1" x14ac:dyDescent="0.4">
      <c r="A36" s="46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</row>
    <row r="37" spans="1:15" ht="17.399999999999999" customHeight="1" x14ac:dyDescent="0.4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</row>
    <row r="38" spans="1:15" ht="17.399999999999999" customHeight="1" x14ac:dyDescent="0.4">
      <c r="A38" s="46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</row>
    <row r="39" spans="1:15" ht="0.6" customHeight="1" x14ac:dyDescent="0.4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</row>
    <row r="40" spans="1:15" ht="17.399999999999999" customHeight="1" x14ac:dyDescent="0.4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</row>
    <row r="41" spans="1:15" ht="17.399999999999999" customHeight="1" x14ac:dyDescent="0.4">
      <c r="A41" s="46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</row>
    <row r="42" spans="1:15" ht="17.399999999999999" customHeight="1" x14ac:dyDescent="0.4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</row>
    <row r="43" spans="1:15" ht="17.399999999999999" customHeight="1" x14ac:dyDescent="0.4">
      <c r="A43" s="46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</row>
    <row r="44" spans="1:15" ht="17.399999999999999" customHeight="1" x14ac:dyDescent="0.4">
      <c r="A44" s="46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</row>
    <row r="45" spans="1:15" ht="17.399999999999999" customHeight="1" x14ac:dyDescent="0.4">
      <c r="A45" s="46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</row>
    <row r="46" spans="1:15" ht="17.399999999999999" customHeight="1" x14ac:dyDescent="0.4">
      <c r="A46" s="46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</row>
    <row r="47" spans="1:15" ht="17.399999999999999" customHeight="1" x14ac:dyDescent="0.4">
      <c r="A47" s="46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</row>
    <row r="48" spans="1:15" ht="17.399999999999999" customHeight="1" x14ac:dyDescent="0.4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</row>
    <row r="49" spans="1:15" ht="17.399999999999999" customHeight="1" x14ac:dyDescent="0.4">
      <c r="A49" s="46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</row>
    <row r="50" spans="1:15" ht="17.399999999999999" customHeight="1" x14ac:dyDescent="0.4">
      <c r="A50" s="46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</row>
    <row r="51" spans="1:15" ht="17.399999999999999" customHeight="1" x14ac:dyDescent="0.4">
      <c r="A51" s="46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</row>
    <row r="52" spans="1:15" ht="17.399999999999999" customHeight="1" x14ac:dyDescent="0.4">
      <c r="A52" s="46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</row>
    <row r="53" spans="1:15" ht="17.399999999999999" customHeight="1" x14ac:dyDescent="0.4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</row>
    <row r="54" spans="1:15" ht="17.399999999999999" customHeight="1" x14ac:dyDescent="0.4">
      <c r="A54" s="46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</row>
    <row r="55" spans="1:15" ht="17.399999999999999" customHeight="1" x14ac:dyDescent="0.4">
      <c r="A55" s="46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</row>
    <row r="56" spans="1:15" ht="17.399999999999999" customHeight="1" x14ac:dyDescent="0.4">
      <c r="A56" s="46"/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</row>
    <row r="57" spans="1:15" ht="17.399999999999999" customHeight="1" x14ac:dyDescent="0.4">
      <c r="A57" s="46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</row>
    <row r="58" spans="1:15" ht="17.399999999999999" customHeight="1" x14ac:dyDescent="0.4">
      <c r="A58" s="46"/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</row>
    <row r="59" spans="1:15" ht="17.399999999999999" customHeight="1" x14ac:dyDescent="0.4">
      <c r="A59" s="46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</row>
    <row r="60" spans="1:15" ht="17.399999999999999" customHeight="1" x14ac:dyDescent="0.4">
      <c r="A60" s="46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</row>
    <row r="61" spans="1:15" ht="17.399999999999999" customHeight="1" x14ac:dyDescent="0.4">
      <c r="A61" s="46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</row>
    <row r="62" spans="1:15" x14ac:dyDescent="0.4">
      <c r="A62" s="46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</row>
    <row r="63" spans="1:15" x14ac:dyDescent="0.4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</row>
    <row r="64" spans="1:15" x14ac:dyDescent="0.4">
      <c r="A64" s="46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</row>
    <row r="65" spans="1:15" x14ac:dyDescent="0.4">
      <c r="A65" s="46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</row>
    <row r="66" spans="1:15" x14ac:dyDescent="0.4">
      <c r="A66" s="46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</row>
    <row r="67" spans="1:15" x14ac:dyDescent="0.4">
      <c r="A67" s="46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</row>
  </sheetData>
  <mergeCells count="15">
    <mergeCell ref="A24:B24"/>
    <mergeCell ref="A25:O67"/>
    <mergeCell ref="B5:E5"/>
    <mergeCell ref="G5:J5"/>
    <mergeCell ref="B6:E6"/>
    <mergeCell ref="G6:J6"/>
    <mergeCell ref="B7:E7"/>
    <mergeCell ref="G7:J7"/>
    <mergeCell ref="A1:J1"/>
    <mergeCell ref="B2:E2"/>
    <mergeCell ref="G2:J2"/>
    <mergeCell ref="B3:E3"/>
    <mergeCell ref="G3:J3"/>
    <mergeCell ref="B4:E4"/>
    <mergeCell ref="G4:J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B6" sqref="B6:E6"/>
    </sheetView>
  </sheetViews>
  <sheetFormatPr defaultRowHeight="15" x14ac:dyDescent="0.4"/>
  <cols>
    <col min="1" max="1" width="8.796875" style="28"/>
    <col min="2" max="6" width="13.09765625" style="28" customWidth="1"/>
    <col min="7" max="10" width="13.09765625" style="1" customWidth="1"/>
    <col min="11" max="16384" width="8.796875" style="1"/>
  </cols>
  <sheetData>
    <row r="1" spans="1:13" ht="27.6" thickBot="1" x14ac:dyDescent="0.45">
      <c r="A1" s="49" t="s">
        <v>33</v>
      </c>
      <c r="B1" s="49"/>
      <c r="C1" s="49"/>
      <c r="D1" s="49"/>
      <c r="E1" s="49"/>
      <c r="F1" s="49"/>
      <c r="G1" s="49"/>
      <c r="H1" s="49"/>
      <c r="I1" s="49"/>
      <c r="J1" s="49"/>
    </row>
    <row r="2" spans="1:13" ht="23.4" customHeight="1" x14ac:dyDescent="0.4">
      <c r="A2" s="2" t="s">
        <v>5</v>
      </c>
      <c r="B2" s="50" t="s">
        <v>6</v>
      </c>
      <c r="C2" s="51"/>
      <c r="D2" s="52"/>
      <c r="E2" s="52"/>
      <c r="F2" s="3" t="s">
        <v>7</v>
      </c>
      <c r="G2" s="53">
        <v>51.69</v>
      </c>
      <c r="H2" s="54"/>
      <c r="I2" s="55"/>
      <c r="J2" s="56"/>
    </row>
    <row r="3" spans="1:13" ht="23.4" customHeight="1" x14ac:dyDescent="0.4">
      <c r="A3" s="4" t="s">
        <v>0</v>
      </c>
      <c r="B3" s="42" t="s">
        <v>28</v>
      </c>
      <c r="C3" s="43"/>
      <c r="D3" s="43"/>
      <c r="E3" s="44"/>
      <c r="F3" s="4" t="s">
        <v>8</v>
      </c>
      <c r="G3" s="45"/>
      <c r="H3" s="46"/>
      <c r="I3" s="47"/>
      <c r="J3" s="48"/>
    </row>
    <row r="4" spans="1:13" ht="23.4" customHeight="1" x14ac:dyDescent="0.4">
      <c r="A4" s="4" t="s">
        <v>3</v>
      </c>
      <c r="B4" s="42" t="s">
        <v>29</v>
      </c>
      <c r="C4" s="43"/>
      <c r="D4" s="43"/>
      <c r="E4" s="44"/>
      <c r="F4" s="5" t="s">
        <v>9</v>
      </c>
      <c r="G4" s="45"/>
      <c r="H4" s="46"/>
      <c r="I4" s="47"/>
      <c r="J4" s="48"/>
    </row>
    <row r="5" spans="1:13" ht="23.4" customHeight="1" x14ac:dyDescent="0.4">
      <c r="A5" s="4" t="s">
        <v>10</v>
      </c>
      <c r="B5" s="58" t="s">
        <v>32</v>
      </c>
      <c r="C5" s="59"/>
      <c r="D5" s="60"/>
      <c r="E5" s="60"/>
      <c r="F5" s="4" t="s">
        <v>11</v>
      </c>
      <c r="G5" s="45"/>
      <c r="H5" s="46"/>
      <c r="I5" s="47"/>
      <c r="J5" s="48"/>
    </row>
    <row r="6" spans="1:13" ht="23.4" customHeight="1" x14ac:dyDescent="0.4">
      <c r="A6" s="4" t="s">
        <v>12</v>
      </c>
      <c r="B6" s="61" t="s">
        <v>35</v>
      </c>
      <c r="C6" s="62"/>
      <c r="D6" s="63"/>
      <c r="E6" s="63"/>
      <c r="F6" s="4" t="s">
        <v>13</v>
      </c>
      <c r="G6" s="64"/>
      <c r="H6" s="65"/>
      <c r="I6" s="66"/>
      <c r="J6" s="67"/>
    </row>
    <row r="7" spans="1:13" ht="23.4" customHeight="1" thickBot="1" x14ac:dyDescent="0.45">
      <c r="A7" s="6" t="s">
        <v>14</v>
      </c>
      <c r="B7" s="68"/>
      <c r="C7" s="69"/>
      <c r="D7" s="70"/>
      <c r="E7" s="70"/>
      <c r="F7" s="6" t="s">
        <v>15</v>
      </c>
      <c r="G7" s="71" t="s">
        <v>30</v>
      </c>
      <c r="H7" s="72"/>
      <c r="I7" s="73"/>
      <c r="J7" s="74"/>
    </row>
    <row r="8" spans="1:13" ht="16.8" x14ac:dyDescent="0.4">
      <c r="A8" s="7"/>
      <c r="B8" s="8"/>
      <c r="C8" s="8"/>
      <c r="D8" s="8"/>
      <c r="E8" s="8"/>
      <c r="F8" s="7"/>
      <c r="G8" s="36"/>
      <c r="H8" s="36"/>
      <c r="I8" s="36"/>
      <c r="J8" s="36"/>
    </row>
    <row r="9" spans="1:13" ht="17.399999999999999" thickBot="1" x14ac:dyDescent="0.45">
      <c r="A9" s="9"/>
      <c r="B9" s="10"/>
      <c r="C9" s="10"/>
      <c r="D9" s="10"/>
      <c r="E9" s="10"/>
      <c r="F9" s="9"/>
      <c r="G9" s="37"/>
      <c r="H9" s="37"/>
      <c r="I9" s="37"/>
      <c r="J9" s="37"/>
    </row>
    <row r="10" spans="1:13" ht="27" customHeight="1" thickBot="1" x14ac:dyDescent="0.45">
      <c r="A10" s="11" t="s">
        <v>16</v>
      </c>
      <c r="B10" s="12" t="s">
        <v>17</v>
      </c>
      <c r="C10" s="12" t="s">
        <v>18</v>
      </c>
      <c r="D10" s="12" t="s">
        <v>19</v>
      </c>
      <c r="E10" s="12" t="s">
        <v>2</v>
      </c>
      <c r="F10" s="12" t="s">
        <v>16</v>
      </c>
      <c r="G10" s="12" t="s">
        <v>1</v>
      </c>
      <c r="H10" s="12" t="s">
        <v>20</v>
      </c>
      <c r="I10" s="13" t="s">
        <v>4</v>
      </c>
      <c r="J10" s="14" t="s">
        <v>2</v>
      </c>
      <c r="L10" s="15" t="s">
        <v>21</v>
      </c>
      <c r="M10" s="16">
        <f>MAX(G11:G22,B11:B22)</f>
        <v>2.16</v>
      </c>
    </row>
    <row r="11" spans="1:13" ht="27" customHeight="1" thickTop="1" x14ac:dyDescent="0.4">
      <c r="A11" s="17">
        <v>1</v>
      </c>
      <c r="B11" s="18">
        <v>2.14</v>
      </c>
      <c r="C11" s="19">
        <v>1.304</v>
      </c>
      <c r="D11" s="19">
        <f>$C11+0.0007*($E11-25)</f>
        <v>1.3061</v>
      </c>
      <c r="E11" s="20">
        <v>28</v>
      </c>
      <c r="F11" s="21">
        <v>13</v>
      </c>
      <c r="G11" s="18">
        <v>2.15</v>
      </c>
      <c r="H11" s="19">
        <v>1.302</v>
      </c>
      <c r="I11" s="19">
        <f>$H11+0.0007*($J11-25)</f>
        <v>1.3041</v>
      </c>
      <c r="J11" s="20">
        <v>28</v>
      </c>
      <c r="L11" s="15" t="s">
        <v>22</v>
      </c>
      <c r="M11" s="16">
        <f>MIN(B11:B22,G11:G22)</f>
        <v>2.14</v>
      </c>
    </row>
    <row r="12" spans="1:13" ht="27" customHeight="1" x14ac:dyDescent="0.4">
      <c r="A12" s="22">
        <v>2</v>
      </c>
      <c r="B12" s="18">
        <v>2.15</v>
      </c>
      <c r="C12" s="19">
        <v>1.304</v>
      </c>
      <c r="D12" s="19">
        <f t="shared" ref="D12:D22" si="0">$C12+0.0007*($E12-25)</f>
        <v>1.3061</v>
      </c>
      <c r="E12" s="20">
        <v>28</v>
      </c>
      <c r="F12" s="23">
        <v>14</v>
      </c>
      <c r="G12" s="18">
        <v>2.15</v>
      </c>
      <c r="H12" s="19">
        <v>1.304</v>
      </c>
      <c r="I12" s="19">
        <f t="shared" ref="I12:I22" si="1">$H12+0.0007*($J12-25)</f>
        <v>1.3054000000000001</v>
      </c>
      <c r="J12" s="20">
        <v>27</v>
      </c>
      <c r="L12" s="15" t="s">
        <v>23</v>
      </c>
      <c r="M12" s="24">
        <f>MAX(D11:D22,I11:I22)</f>
        <v>1.3069999999999999</v>
      </c>
    </row>
    <row r="13" spans="1:13" ht="27" customHeight="1" x14ac:dyDescent="0.4">
      <c r="A13" s="22">
        <v>3</v>
      </c>
      <c r="B13" s="18">
        <v>2.15</v>
      </c>
      <c r="C13" s="19">
        <v>1.302</v>
      </c>
      <c r="D13" s="19">
        <f t="shared" si="0"/>
        <v>1.3041</v>
      </c>
      <c r="E13" s="20">
        <v>28</v>
      </c>
      <c r="F13" s="23">
        <v>15</v>
      </c>
      <c r="G13" s="18">
        <v>2.16</v>
      </c>
      <c r="H13" s="19">
        <v>1.3029999999999999</v>
      </c>
      <c r="I13" s="19">
        <f t="shared" si="1"/>
        <v>1.3044</v>
      </c>
      <c r="J13" s="20">
        <v>27</v>
      </c>
      <c r="L13" s="15" t="s">
        <v>24</v>
      </c>
      <c r="M13" s="24">
        <f>MIN(D11:D22,I11:I22)</f>
        <v>1.2988</v>
      </c>
    </row>
    <row r="14" spans="1:13" ht="27" customHeight="1" x14ac:dyDescent="0.4">
      <c r="A14" s="22">
        <v>4</v>
      </c>
      <c r="B14" s="18">
        <v>2.15</v>
      </c>
      <c r="C14" s="19">
        <v>1.3029999999999999</v>
      </c>
      <c r="D14" s="19">
        <f t="shared" si="0"/>
        <v>1.3050999999999999</v>
      </c>
      <c r="E14" s="20">
        <v>28</v>
      </c>
      <c r="F14" s="23">
        <v>16</v>
      </c>
      <c r="G14" s="18">
        <v>2.16</v>
      </c>
      <c r="H14" s="19">
        <v>1.3029999999999999</v>
      </c>
      <c r="I14" s="19">
        <f t="shared" si="1"/>
        <v>1.3050999999999999</v>
      </c>
      <c r="J14" s="20">
        <v>28</v>
      </c>
      <c r="L14" s="15" t="s">
        <v>25</v>
      </c>
      <c r="M14" s="1">
        <f>MAX(E11:E22,J11:J22)</f>
        <v>33</v>
      </c>
    </row>
    <row r="15" spans="1:13" ht="27" customHeight="1" x14ac:dyDescent="0.4">
      <c r="A15" s="22">
        <v>5</v>
      </c>
      <c r="B15" s="18">
        <v>2.16</v>
      </c>
      <c r="C15" s="19">
        <v>1.3029999999999999</v>
      </c>
      <c r="D15" s="19">
        <f t="shared" si="0"/>
        <v>1.3050999999999999</v>
      </c>
      <c r="E15" s="20">
        <v>28</v>
      </c>
      <c r="F15" s="23">
        <v>17</v>
      </c>
      <c r="G15" s="18">
        <v>2.16</v>
      </c>
      <c r="H15" s="19">
        <v>1.2969999999999999</v>
      </c>
      <c r="I15" s="19">
        <f t="shared" si="1"/>
        <v>1.3005</v>
      </c>
      <c r="J15" s="20">
        <v>30</v>
      </c>
      <c r="L15" s="15" t="s">
        <v>26</v>
      </c>
      <c r="M15" s="1">
        <f>MIN(E11:E22,J11:J22)</f>
        <v>25</v>
      </c>
    </row>
    <row r="16" spans="1:13" ht="27" customHeight="1" x14ac:dyDescent="0.4">
      <c r="A16" s="22">
        <v>6</v>
      </c>
      <c r="B16" s="18">
        <v>2.15</v>
      </c>
      <c r="C16" s="19">
        <v>1.302</v>
      </c>
      <c r="D16" s="19">
        <f t="shared" si="0"/>
        <v>1.3041</v>
      </c>
      <c r="E16" s="20">
        <v>28</v>
      </c>
      <c r="F16" s="75">
        <v>18</v>
      </c>
      <c r="G16" s="18">
        <v>2.16</v>
      </c>
      <c r="H16" s="35">
        <v>1.3</v>
      </c>
      <c r="I16" s="35">
        <f t="shared" si="1"/>
        <v>1.3056000000000001</v>
      </c>
      <c r="J16" s="76">
        <v>33</v>
      </c>
      <c r="L16" s="25"/>
    </row>
    <row r="17" spans="1:15" ht="27" customHeight="1" x14ac:dyDescent="0.4">
      <c r="A17" s="34">
        <v>7</v>
      </c>
      <c r="B17" s="18">
        <v>2.15</v>
      </c>
      <c r="C17" s="35">
        <v>1.3049999999999999</v>
      </c>
      <c r="D17" s="35">
        <f>$C17+0.0007*($E17-25)</f>
        <v>1.3064</v>
      </c>
      <c r="E17" s="20">
        <v>27</v>
      </c>
      <c r="F17" s="75">
        <v>19</v>
      </c>
      <c r="G17" s="18">
        <v>2.15</v>
      </c>
      <c r="H17" s="35">
        <v>1.296</v>
      </c>
      <c r="I17" s="35">
        <f t="shared" si="1"/>
        <v>1.2988</v>
      </c>
      <c r="J17" s="76">
        <v>29</v>
      </c>
      <c r="L17" s="25"/>
    </row>
    <row r="18" spans="1:15" ht="27" customHeight="1" x14ac:dyDescent="0.4">
      <c r="A18" s="22">
        <v>8</v>
      </c>
      <c r="B18" s="18">
        <v>2.15</v>
      </c>
      <c r="C18" s="19">
        <v>1.3069999999999999</v>
      </c>
      <c r="D18" s="19">
        <f t="shared" si="0"/>
        <v>1.3069999999999999</v>
      </c>
      <c r="E18" s="20">
        <v>25</v>
      </c>
      <c r="F18" s="23">
        <v>20</v>
      </c>
      <c r="G18" s="18">
        <v>2.16</v>
      </c>
      <c r="H18" s="19">
        <v>1.302</v>
      </c>
      <c r="I18" s="19">
        <f t="shared" si="1"/>
        <v>1.3055000000000001</v>
      </c>
      <c r="J18" s="20">
        <v>30</v>
      </c>
      <c r="L18" s="77"/>
    </row>
    <row r="19" spans="1:15" ht="27" customHeight="1" x14ac:dyDescent="0.4">
      <c r="A19" s="34">
        <v>9</v>
      </c>
      <c r="B19" s="18">
        <v>2.15</v>
      </c>
      <c r="C19" s="35">
        <v>1.302</v>
      </c>
      <c r="D19" s="35">
        <f t="shared" si="0"/>
        <v>1.3034000000000001</v>
      </c>
      <c r="E19" s="20">
        <v>27</v>
      </c>
      <c r="F19" s="23">
        <v>21</v>
      </c>
      <c r="G19" s="18">
        <v>2.16</v>
      </c>
      <c r="H19" s="19">
        <v>1.3029999999999999</v>
      </c>
      <c r="I19" s="19">
        <f t="shared" si="1"/>
        <v>1.3065</v>
      </c>
      <c r="J19" s="20">
        <v>30</v>
      </c>
      <c r="L19" s="25"/>
      <c r="M19" s="16"/>
    </row>
    <row r="20" spans="1:15" ht="27" customHeight="1" x14ac:dyDescent="0.4">
      <c r="A20" s="34">
        <v>10</v>
      </c>
      <c r="B20" s="18">
        <v>2.15</v>
      </c>
      <c r="C20" s="35">
        <v>1.3009999999999999</v>
      </c>
      <c r="D20" s="35">
        <f t="shared" si="0"/>
        <v>1.3024</v>
      </c>
      <c r="E20" s="20">
        <v>27</v>
      </c>
      <c r="F20" s="23">
        <v>22</v>
      </c>
      <c r="G20" s="18">
        <v>2.16</v>
      </c>
      <c r="H20" s="19">
        <v>1.3</v>
      </c>
      <c r="I20" s="19">
        <f t="shared" si="1"/>
        <v>1.3035000000000001</v>
      </c>
      <c r="J20" s="20">
        <v>30</v>
      </c>
      <c r="L20" s="25"/>
    </row>
    <row r="21" spans="1:15" ht="27" customHeight="1" x14ac:dyDescent="0.4">
      <c r="A21" s="22">
        <v>11</v>
      </c>
      <c r="B21" s="18">
        <v>2.15</v>
      </c>
      <c r="C21" s="19">
        <v>1.302</v>
      </c>
      <c r="D21" s="19">
        <f t="shared" si="0"/>
        <v>1.3055000000000001</v>
      </c>
      <c r="E21" s="20">
        <v>30</v>
      </c>
      <c r="F21" s="23">
        <v>23</v>
      </c>
      <c r="G21" s="18">
        <v>2.16</v>
      </c>
      <c r="H21" s="19">
        <v>1.3029999999999999</v>
      </c>
      <c r="I21" s="19">
        <f t="shared" si="1"/>
        <v>1.3057999999999998</v>
      </c>
      <c r="J21" s="20">
        <v>29</v>
      </c>
      <c r="L21" s="25"/>
    </row>
    <row r="22" spans="1:15" ht="27" customHeight="1" thickBot="1" x14ac:dyDescent="0.45">
      <c r="A22" s="26">
        <v>12</v>
      </c>
      <c r="B22" s="18">
        <v>2.16</v>
      </c>
      <c r="C22" s="27">
        <v>1.3009999999999999</v>
      </c>
      <c r="D22" s="27">
        <f t="shared" si="0"/>
        <v>1.3045</v>
      </c>
      <c r="E22" s="20">
        <v>30</v>
      </c>
      <c r="F22" s="32">
        <v>24</v>
      </c>
      <c r="G22" s="18">
        <v>2.15</v>
      </c>
      <c r="H22" s="33">
        <v>1.3029999999999999</v>
      </c>
      <c r="I22" s="33">
        <f t="shared" si="1"/>
        <v>1.3050999999999999</v>
      </c>
      <c r="J22" s="20">
        <v>28</v>
      </c>
      <c r="L22" s="25"/>
    </row>
    <row r="23" spans="1:15" ht="16.8" x14ac:dyDescent="0.4">
      <c r="E23" s="29">
        <f>SUM(E11:E22)</f>
        <v>334</v>
      </c>
      <c r="G23" s="30">
        <f>+H23/24</f>
        <v>28.458333333333332</v>
      </c>
      <c r="H23" s="31">
        <f>+J23+E23</f>
        <v>683</v>
      </c>
      <c r="J23" s="31">
        <f>SUM(J11:J22)</f>
        <v>349</v>
      </c>
      <c r="L23" s="25"/>
    </row>
    <row r="24" spans="1:15" ht="16.8" x14ac:dyDescent="0.4">
      <c r="A24" s="57" t="s">
        <v>27</v>
      </c>
      <c r="B24" s="57"/>
      <c r="L24" s="25"/>
    </row>
    <row r="25" spans="1:15" ht="17.399999999999999" customHeight="1" x14ac:dyDescent="0.4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spans="1:15" ht="17.399999999999999" customHeight="1" x14ac:dyDescent="0.4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</row>
    <row r="27" spans="1:15" ht="17.399999999999999" customHeight="1" x14ac:dyDescent="0.4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</row>
    <row r="28" spans="1:15" ht="17.399999999999999" customHeight="1" x14ac:dyDescent="0.4">
      <c r="A28" s="46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</row>
    <row r="29" spans="1:15" ht="17.399999999999999" customHeight="1" x14ac:dyDescent="0.4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</row>
    <row r="30" spans="1:15" ht="17.399999999999999" customHeight="1" x14ac:dyDescent="0.4">
      <c r="A30" s="46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</row>
    <row r="31" spans="1:15" ht="17.399999999999999" customHeight="1" x14ac:dyDescent="0.4">
      <c r="A31" s="46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</row>
    <row r="32" spans="1:15" ht="17.399999999999999" customHeight="1" x14ac:dyDescent="0.4">
      <c r="A32" s="46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</row>
    <row r="33" spans="1:15" ht="17.399999999999999" customHeight="1" x14ac:dyDescent="0.4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</row>
    <row r="34" spans="1:15" ht="17.399999999999999" customHeight="1" x14ac:dyDescent="0.4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</row>
    <row r="35" spans="1:15" ht="17.399999999999999" customHeight="1" x14ac:dyDescent="0.4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</row>
    <row r="36" spans="1:15" ht="17.399999999999999" customHeight="1" x14ac:dyDescent="0.4">
      <c r="A36" s="46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</row>
    <row r="37" spans="1:15" ht="17.399999999999999" customHeight="1" x14ac:dyDescent="0.4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</row>
    <row r="38" spans="1:15" ht="17.399999999999999" customHeight="1" x14ac:dyDescent="0.4">
      <c r="A38" s="46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</row>
    <row r="39" spans="1:15" ht="0.6" customHeight="1" x14ac:dyDescent="0.4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</row>
    <row r="40" spans="1:15" ht="17.399999999999999" customHeight="1" x14ac:dyDescent="0.4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</row>
    <row r="41" spans="1:15" ht="17.399999999999999" customHeight="1" x14ac:dyDescent="0.4">
      <c r="A41" s="46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</row>
    <row r="42" spans="1:15" ht="17.399999999999999" customHeight="1" x14ac:dyDescent="0.4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</row>
    <row r="43" spans="1:15" ht="17.399999999999999" customHeight="1" x14ac:dyDescent="0.4">
      <c r="A43" s="46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</row>
    <row r="44" spans="1:15" ht="17.399999999999999" customHeight="1" x14ac:dyDescent="0.4">
      <c r="A44" s="46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</row>
    <row r="45" spans="1:15" ht="17.399999999999999" customHeight="1" x14ac:dyDescent="0.4">
      <c r="A45" s="46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</row>
    <row r="46" spans="1:15" ht="17.399999999999999" customHeight="1" x14ac:dyDescent="0.4">
      <c r="A46" s="46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</row>
    <row r="47" spans="1:15" ht="17.399999999999999" customHeight="1" x14ac:dyDescent="0.4">
      <c r="A47" s="46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</row>
    <row r="48" spans="1:15" ht="17.399999999999999" customHeight="1" x14ac:dyDescent="0.4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</row>
    <row r="49" spans="1:15" ht="17.399999999999999" customHeight="1" x14ac:dyDescent="0.4">
      <c r="A49" s="46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</row>
    <row r="50" spans="1:15" ht="17.399999999999999" customHeight="1" x14ac:dyDescent="0.4">
      <c r="A50" s="46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</row>
    <row r="51" spans="1:15" ht="17.399999999999999" customHeight="1" x14ac:dyDescent="0.4">
      <c r="A51" s="46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</row>
    <row r="52" spans="1:15" ht="17.399999999999999" customHeight="1" x14ac:dyDescent="0.4">
      <c r="A52" s="46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</row>
    <row r="53" spans="1:15" ht="17.399999999999999" customHeight="1" x14ac:dyDescent="0.4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</row>
    <row r="54" spans="1:15" ht="17.399999999999999" customHeight="1" x14ac:dyDescent="0.4">
      <c r="A54" s="46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</row>
    <row r="55" spans="1:15" ht="17.399999999999999" customHeight="1" x14ac:dyDescent="0.4">
      <c r="A55" s="46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</row>
    <row r="56" spans="1:15" ht="17.399999999999999" customHeight="1" x14ac:dyDescent="0.4">
      <c r="A56" s="46"/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</row>
    <row r="57" spans="1:15" ht="17.399999999999999" customHeight="1" x14ac:dyDescent="0.4">
      <c r="A57" s="46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</row>
    <row r="58" spans="1:15" ht="17.399999999999999" customHeight="1" x14ac:dyDescent="0.4">
      <c r="A58" s="46"/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</row>
    <row r="59" spans="1:15" ht="17.399999999999999" customHeight="1" x14ac:dyDescent="0.4">
      <c r="A59" s="46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</row>
    <row r="60" spans="1:15" ht="17.399999999999999" customHeight="1" x14ac:dyDescent="0.4">
      <c r="A60" s="46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</row>
    <row r="61" spans="1:15" ht="17.399999999999999" customHeight="1" x14ac:dyDescent="0.4">
      <c r="A61" s="46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</row>
    <row r="62" spans="1:15" x14ac:dyDescent="0.4">
      <c r="A62" s="46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</row>
    <row r="63" spans="1:15" x14ac:dyDescent="0.4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</row>
    <row r="64" spans="1:15" x14ac:dyDescent="0.4">
      <c r="A64" s="46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</row>
    <row r="65" spans="1:15" x14ac:dyDescent="0.4">
      <c r="A65" s="46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</row>
    <row r="66" spans="1:15" x14ac:dyDescent="0.4">
      <c r="A66" s="46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</row>
    <row r="67" spans="1:15" x14ac:dyDescent="0.4">
      <c r="A67" s="46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</row>
  </sheetData>
  <mergeCells count="15">
    <mergeCell ref="A24:B24"/>
    <mergeCell ref="A25:O67"/>
    <mergeCell ref="B5:E5"/>
    <mergeCell ref="G5:J5"/>
    <mergeCell ref="B6:E6"/>
    <mergeCell ref="G6:J6"/>
    <mergeCell ref="B7:E7"/>
    <mergeCell ref="G7:J7"/>
    <mergeCell ref="A1:J1"/>
    <mergeCell ref="B2:E2"/>
    <mergeCell ref="G2:J2"/>
    <mergeCell ref="B3:E3"/>
    <mergeCell ref="G3:J3"/>
    <mergeCell ref="B4:E4"/>
    <mergeCell ref="G4:J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sqref="A1:J1"/>
    </sheetView>
  </sheetViews>
  <sheetFormatPr defaultRowHeight="15" x14ac:dyDescent="0.4"/>
  <cols>
    <col min="1" max="1" width="8.796875" style="28"/>
    <col min="2" max="6" width="13.09765625" style="28" customWidth="1"/>
    <col min="7" max="10" width="13.09765625" style="1" customWidth="1"/>
    <col min="11" max="16384" width="8.796875" style="1"/>
  </cols>
  <sheetData>
    <row r="1" spans="1:13" ht="27.6" thickBot="1" x14ac:dyDescent="0.45">
      <c r="A1" s="49" t="s">
        <v>33</v>
      </c>
      <c r="B1" s="49"/>
      <c r="C1" s="49"/>
      <c r="D1" s="49"/>
      <c r="E1" s="49"/>
      <c r="F1" s="49"/>
      <c r="G1" s="49"/>
      <c r="H1" s="49"/>
      <c r="I1" s="49"/>
      <c r="J1" s="49"/>
    </row>
    <row r="2" spans="1:13" ht="23.4" customHeight="1" x14ac:dyDescent="0.4">
      <c r="A2" s="2" t="s">
        <v>5</v>
      </c>
      <c r="B2" s="50" t="s">
        <v>6</v>
      </c>
      <c r="C2" s="51"/>
      <c r="D2" s="52"/>
      <c r="E2" s="52"/>
      <c r="F2" s="3" t="s">
        <v>7</v>
      </c>
      <c r="G2" s="53">
        <v>52.55</v>
      </c>
      <c r="H2" s="54"/>
      <c r="I2" s="55"/>
      <c r="J2" s="56"/>
    </row>
    <row r="3" spans="1:13" ht="23.4" customHeight="1" x14ac:dyDescent="0.4">
      <c r="A3" s="4" t="s">
        <v>0</v>
      </c>
      <c r="B3" s="42" t="s">
        <v>28</v>
      </c>
      <c r="C3" s="43"/>
      <c r="D3" s="43"/>
      <c r="E3" s="44"/>
      <c r="F3" s="4" t="s">
        <v>8</v>
      </c>
      <c r="G3" s="45"/>
      <c r="H3" s="46"/>
      <c r="I3" s="47"/>
      <c r="J3" s="48"/>
    </row>
    <row r="4" spans="1:13" ht="23.4" customHeight="1" x14ac:dyDescent="0.4">
      <c r="A4" s="4" t="s">
        <v>3</v>
      </c>
      <c r="B4" s="42" t="s">
        <v>29</v>
      </c>
      <c r="C4" s="43"/>
      <c r="D4" s="43"/>
      <c r="E4" s="44"/>
      <c r="F4" s="5" t="s">
        <v>9</v>
      </c>
      <c r="G4" s="45"/>
      <c r="H4" s="46"/>
      <c r="I4" s="47"/>
      <c r="J4" s="48"/>
    </row>
    <row r="5" spans="1:13" ht="23.4" customHeight="1" x14ac:dyDescent="0.4">
      <c r="A5" s="4" t="s">
        <v>10</v>
      </c>
      <c r="B5" s="58" t="s">
        <v>32</v>
      </c>
      <c r="C5" s="59"/>
      <c r="D5" s="60"/>
      <c r="E5" s="60"/>
      <c r="F5" s="4" t="s">
        <v>11</v>
      </c>
      <c r="G5" s="45"/>
      <c r="H5" s="46"/>
      <c r="I5" s="47"/>
      <c r="J5" s="48"/>
    </row>
    <row r="6" spans="1:13" ht="23.4" customHeight="1" x14ac:dyDescent="0.4">
      <c r="A6" s="4" t="s">
        <v>12</v>
      </c>
      <c r="B6" s="61" t="s">
        <v>36</v>
      </c>
      <c r="C6" s="62"/>
      <c r="D6" s="63"/>
      <c r="E6" s="63"/>
      <c r="F6" s="4" t="s">
        <v>13</v>
      </c>
      <c r="G6" s="64"/>
      <c r="H6" s="65"/>
      <c r="I6" s="66"/>
      <c r="J6" s="67"/>
    </row>
    <row r="7" spans="1:13" ht="23.4" customHeight="1" thickBot="1" x14ac:dyDescent="0.45">
      <c r="A7" s="6" t="s">
        <v>14</v>
      </c>
      <c r="B7" s="68"/>
      <c r="C7" s="69"/>
      <c r="D7" s="70"/>
      <c r="E7" s="70"/>
      <c r="F7" s="6" t="s">
        <v>15</v>
      </c>
      <c r="G7" s="71" t="s">
        <v>30</v>
      </c>
      <c r="H7" s="72"/>
      <c r="I7" s="73"/>
      <c r="J7" s="74"/>
    </row>
    <row r="8" spans="1:13" ht="16.8" x14ac:dyDescent="0.4">
      <c r="A8" s="7"/>
      <c r="B8" s="8"/>
      <c r="C8" s="8"/>
      <c r="D8" s="8"/>
      <c r="E8" s="8"/>
      <c r="F8" s="7"/>
      <c r="G8" s="36"/>
      <c r="H8" s="36"/>
      <c r="I8" s="36"/>
      <c r="J8" s="36"/>
    </row>
    <row r="9" spans="1:13" ht="17.399999999999999" thickBot="1" x14ac:dyDescent="0.45">
      <c r="A9" s="9"/>
      <c r="B9" s="10"/>
      <c r="C9" s="10"/>
      <c r="D9" s="10"/>
      <c r="E9" s="10"/>
      <c r="F9" s="9"/>
      <c r="G9" s="37"/>
      <c r="H9" s="37"/>
      <c r="I9" s="37"/>
      <c r="J9" s="37"/>
    </row>
    <row r="10" spans="1:13" ht="27" customHeight="1" thickBot="1" x14ac:dyDescent="0.45">
      <c r="A10" s="11" t="s">
        <v>16</v>
      </c>
      <c r="B10" s="12" t="s">
        <v>17</v>
      </c>
      <c r="C10" s="12" t="s">
        <v>18</v>
      </c>
      <c r="D10" s="12" t="s">
        <v>19</v>
      </c>
      <c r="E10" s="12" t="s">
        <v>2</v>
      </c>
      <c r="F10" s="12" t="s">
        <v>16</v>
      </c>
      <c r="G10" s="12" t="s">
        <v>1</v>
      </c>
      <c r="H10" s="12" t="s">
        <v>20</v>
      </c>
      <c r="I10" s="13" t="s">
        <v>4</v>
      </c>
      <c r="J10" s="14" t="s">
        <v>2</v>
      </c>
      <c r="L10" s="15" t="s">
        <v>21</v>
      </c>
      <c r="M10" s="16">
        <f>MAX(G11:G22,B11:B22)</f>
        <v>2.2000000000000002</v>
      </c>
    </row>
    <row r="11" spans="1:13" ht="27" customHeight="1" thickTop="1" x14ac:dyDescent="0.4">
      <c r="A11" s="17">
        <v>1</v>
      </c>
      <c r="B11" s="18">
        <v>2.19</v>
      </c>
      <c r="C11" s="19">
        <v>1.304</v>
      </c>
      <c r="D11" s="19">
        <f>$C11+0.0007*($E11-25)</f>
        <v>1.3005</v>
      </c>
      <c r="E11" s="20">
        <v>20</v>
      </c>
      <c r="F11" s="21">
        <v>13</v>
      </c>
      <c r="G11" s="18">
        <v>2.19</v>
      </c>
      <c r="H11" s="19">
        <v>1.304</v>
      </c>
      <c r="I11" s="19">
        <f>$H11+0.0007*($J11-25)</f>
        <v>1.3019000000000001</v>
      </c>
      <c r="J11" s="20">
        <v>22</v>
      </c>
      <c r="L11" s="15" t="s">
        <v>22</v>
      </c>
      <c r="M11" s="16">
        <f>MIN(B11:B22,G11:G22)</f>
        <v>2.19</v>
      </c>
    </row>
    <row r="12" spans="1:13" ht="27" customHeight="1" x14ac:dyDescent="0.4">
      <c r="A12" s="22">
        <v>2</v>
      </c>
      <c r="B12" s="18">
        <v>2.19</v>
      </c>
      <c r="C12" s="19">
        <v>1.2989999999999999</v>
      </c>
      <c r="D12" s="19">
        <f t="shared" ref="D12:D22" si="0">$C12+0.0007*($E12-25)</f>
        <v>1.2962</v>
      </c>
      <c r="E12" s="20">
        <v>21</v>
      </c>
      <c r="F12" s="23">
        <v>14</v>
      </c>
      <c r="G12" s="18">
        <v>2.19</v>
      </c>
      <c r="H12" s="19">
        <v>1.3009999999999999</v>
      </c>
      <c r="I12" s="19">
        <f t="shared" ref="I12:I22" si="1">$H12+0.0007*($J12-25)</f>
        <v>1.2988999999999999</v>
      </c>
      <c r="J12" s="20">
        <v>22</v>
      </c>
      <c r="L12" s="15" t="s">
        <v>23</v>
      </c>
      <c r="M12" s="24">
        <f>MAX(D11:D22,I11:I22)</f>
        <v>1.3019000000000001</v>
      </c>
    </row>
    <row r="13" spans="1:13" ht="27" customHeight="1" x14ac:dyDescent="0.4">
      <c r="A13" s="22">
        <v>3</v>
      </c>
      <c r="B13" s="18">
        <v>2.19</v>
      </c>
      <c r="C13" s="19">
        <v>1.3009999999999999</v>
      </c>
      <c r="D13" s="19">
        <f t="shared" si="0"/>
        <v>1.2982</v>
      </c>
      <c r="E13" s="20">
        <v>21</v>
      </c>
      <c r="F13" s="23">
        <v>15</v>
      </c>
      <c r="G13" s="18">
        <v>2.19</v>
      </c>
      <c r="H13" s="19">
        <v>1.3</v>
      </c>
      <c r="I13" s="19">
        <f t="shared" si="1"/>
        <v>1.2979000000000001</v>
      </c>
      <c r="J13" s="20">
        <v>22</v>
      </c>
      <c r="L13" s="15" t="s">
        <v>24</v>
      </c>
      <c r="M13" s="24">
        <f>MIN(D11:D22,I11:I22)</f>
        <v>1.2808999999999999</v>
      </c>
    </row>
    <row r="14" spans="1:13" ht="27" customHeight="1" x14ac:dyDescent="0.4">
      <c r="A14" s="22">
        <v>4</v>
      </c>
      <c r="B14" s="18">
        <v>2.2000000000000002</v>
      </c>
      <c r="C14" s="19">
        <v>1.3029999999999999</v>
      </c>
      <c r="D14" s="19">
        <f t="shared" si="0"/>
        <v>1.3008999999999999</v>
      </c>
      <c r="E14" s="20">
        <v>22</v>
      </c>
      <c r="F14" s="23">
        <v>16</v>
      </c>
      <c r="G14" s="18">
        <v>2.19</v>
      </c>
      <c r="H14" s="19">
        <v>1.292</v>
      </c>
      <c r="I14" s="19">
        <f t="shared" si="1"/>
        <v>1.2913000000000001</v>
      </c>
      <c r="J14" s="20">
        <v>24</v>
      </c>
      <c r="L14" s="15" t="s">
        <v>25</v>
      </c>
      <c r="M14" s="1">
        <f>MAX(E11:E22,J11:J22)</f>
        <v>24</v>
      </c>
    </row>
    <row r="15" spans="1:13" ht="27" customHeight="1" x14ac:dyDescent="0.4">
      <c r="A15" s="22">
        <v>5</v>
      </c>
      <c r="B15" s="18">
        <v>2.19</v>
      </c>
      <c r="C15" s="19">
        <v>1.298</v>
      </c>
      <c r="D15" s="19">
        <f t="shared" si="0"/>
        <v>1.2966</v>
      </c>
      <c r="E15" s="20">
        <v>23</v>
      </c>
      <c r="F15" s="23">
        <v>17</v>
      </c>
      <c r="G15" s="18">
        <v>2.2000000000000002</v>
      </c>
      <c r="H15" s="19">
        <v>1.2889999999999999</v>
      </c>
      <c r="I15" s="19">
        <f t="shared" si="1"/>
        <v>1.2875999999999999</v>
      </c>
      <c r="J15" s="20">
        <v>23</v>
      </c>
      <c r="L15" s="15" t="s">
        <v>26</v>
      </c>
      <c r="M15" s="1">
        <f>MIN(E11:E22,J11:J22)</f>
        <v>19</v>
      </c>
    </row>
    <row r="16" spans="1:13" ht="27" customHeight="1" x14ac:dyDescent="0.4">
      <c r="A16" s="22">
        <v>6</v>
      </c>
      <c r="B16" s="18">
        <v>2.2000000000000002</v>
      </c>
      <c r="C16" s="19">
        <v>1.2909999999999999</v>
      </c>
      <c r="D16" s="19">
        <f t="shared" si="0"/>
        <v>1.2888999999999999</v>
      </c>
      <c r="E16" s="20">
        <v>22</v>
      </c>
      <c r="F16" s="75">
        <v>18</v>
      </c>
      <c r="G16" s="18">
        <v>2.19</v>
      </c>
      <c r="H16" s="35">
        <v>1.2989999999999999</v>
      </c>
      <c r="I16" s="35">
        <f t="shared" si="1"/>
        <v>1.2983</v>
      </c>
      <c r="J16" s="76">
        <v>24</v>
      </c>
      <c r="L16" s="25"/>
    </row>
    <row r="17" spans="1:15" ht="27" customHeight="1" x14ac:dyDescent="0.4">
      <c r="A17" s="34">
        <v>7</v>
      </c>
      <c r="B17" s="18">
        <v>2.19</v>
      </c>
      <c r="C17" s="35">
        <v>1.2969999999999999</v>
      </c>
      <c r="D17" s="35">
        <f>$C17+0.0007*($E17-25)</f>
        <v>1.2942</v>
      </c>
      <c r="E17" s="20">
        <v>21</v>
      </c>
      <c r="F17" s="75">
        <v>19</v>
      </c>
      <c r="G17" s="18">
        <v>2.19</v>
      </c>
      <c r="H17" s="35">
        <v>1.294</v>
      </c>
      <c r="I17" s="35">
        <f t="shared" si="1"/>
        <v>1.2919</v>
      </c>
      <c r="J17" s="76">
        <v>22</v>
      </c>
      <c r="L17" s="25"/>
    </row>
    <row r="18" spans="1:15" ht="27" customHeight="1" x14ac:dyDescent="0.4">
      <c r="A18" s="22">
        <v>8</v>
      </c>
      <c r="B18" s="18">
        <v>2.19</v>
      </c>
      <c r="C18" s="19">
        <v>1.29</v>
      </c>
      <c r="D18" s="19">
        <f t="shared" si="0"/>
        <v>1.2858000000000001</v>
      </c>
      <c r="E18" s="20">
        <v>19</v>
      </c>
      <c r="F18" s="23">
        <v>20</v>
      </c>
      <c r="G18" s="18">
        <v>2.19</v>
      </c>
      <c r="H18" s="19">
        <v>1.3009999999999999</v>
      </c>
      <c r="I18" s="19">
        <f t="shared" si="1"/>
        <v>1.2988999999999999</v>
      </c>
      <c r="J18" s="20">
        <v>22</v>
      </c>
      <c r="L18" s="25"/>
    </row>
    <row r="19" spans="1:15" ht="27" customHeight="1" x14ac:dyDescent="0.4">
      <c r="A19" s="34">
        <v>9</v>
      </c>
      <c r="B19" s="18">
        <v>2.2000000000000002</v>
      </c>
      <c r="C19" s="35">
        <v>1.2929999999999999</v>
      </c>
      <c r="D19" s="35">
        <f t="shared" si="0"/>
        <v>1.2902</v>
      </c>
      <c r="E19" s="20">
        <v>21</v>
      </c>
      <c r="F19" s="23">
        <v>21</v>
      </c>
      <c r="G19" s="18">
        <v>2.19</v>
      </c>
      <c r="H19" s="19">
        <v>1.298</v>
      </c>
      <c r="I19" s="19">
        <f t="shared" si="1"/>
        <v>1.2959000000000001</v>
      </c>
      <c r="J19" s="20">
        <v>22</v>
      </c>
      <c r="L19" s="25"/>
      <c r="M19" s="16"/>
    </row>
    <row r="20" spans="1:15" ht="27" customHeight="1" x14ac:dyDescent="0.4">
      <c r="A20" s="34">
        <v>10</v>
      </c>
      <c r="B20" s="18">
        <v>2.2000000000000002</v>
      </c>
      <c r="C20" s="35">
        <v>1.298</v>
      </c>
      <c r="D20" s="35">
        <f t="shared" si="0"/>
        <v>1.2952000000000001</v>
      </c>
      <c r="E20" s="20">
        <v>21</v>
      </c>
      <c r="F20" s="23">
        <v>22</v>
      </c>
      <c r="G20" s="18">
        <v>2.19</v>
      </c>
      <c r="H20" s="19">
        <v>1.29</v>
      </c>
      <c r="I20" s="19">
        <f t="shared" si="1"/>
        <v>1.2879</v>
      </c>
      <c r="J20" s="20">
        <v>22</v>
      </c>
      <c r="L20" s="25"/>
    </row>
    <row r="21" spans="1:15" ht="27" customHeight="1" x14ac:dyDescent="0.4">
      <c r="A21" s="22">
        <v>11</v>
      </c>
      <c r="B21" s="18">
        <v>2.19</v>
      </c>
      <c r="C21" s="19">
        <v>1.302</v>
      </c>
      <c r="D21" s="19">
        <f t="shared" si="0"/>
        <v>1.2992000000000001</v>
      </c>
      <c r="E21" s="20">
        <v>21</v>
      </c>
      <c r="F21" s="23">
        <v>23</v>
      </c>
      <c r="G21" s="18">
        <v>2.19</v>
      </c>
      <c r="H21" s="19">
        <v>1.302</v>
      </c>
      <c r="I21" s="19">
        <f t="shared" si="1"/>
        <v>1.2999000000000001</v>
      </c>
      <c r="J21" s="20">
        <v>22</v>
      </c>
      <c r="L21" s="25"/>
    </row>
    <row r="22" spans="1:15" ht="27" customHeight="1" thickBot="1" x14ac:dyDescent="0.45">
      <c r="A22" s="26">
        <v>12</v>
      </c>
      <c r="B22" s="18">
        <v>2.19</v>
      </c>
      <c r="C22" s="27">
        <v>1.2829999999999999</v>
      </c>
      <c r="D22" s="27">
        <f t="shared" si="0"/>
        <v>1.2808999999999999</v>
      </c>
      <c r="E22" s="20">
        <v>22</v>
      </c>
      <c r="F22" s="32">
        <v>24</v>
      </c>
      <c r="G22" s="18">
        <v>2.19</v>
      </c>
      <c r="H22" s="33">
        <v>1.2969999999999999</v>
      </c>
      <c r="I22" s="33">
        <f t="shared" si="1"/>
        <v>1.2934999999999999</v>
      </c>
      <c r="J22" s="20">
        <v>20</v>
      </c>
      <c r="L22" s="25"/>
    </row>
    <row r="23" spans="1:15" ht="16.8" x14ac:dyDescent="0.4">
      <c r="E23" s="29">
        <f>SUM(E11:E22)</f>
        <v>254</v>
      </c>
      <c r="G23" s="30">
        <f>+H23/24</f>
        <v>21.708333333333332</v>
      </c>
      <c r="H23" s="31">
        <f>+J23+E23</f>
        <v>521</v>
      </c>
      <c r="J23" s="31">
        <f>SUM(J11:J22)</f>
        <v>267</v>
      </c>
      <c r="L23" s="25"/>
    </row>
    <row r="24" spans="1:15" ht="16.8" x14ac:dyDescent="0.4">
      <c r="A24" s="57" t="s">
        <v>27</v>
      </c>
      <c r="B24" s="57"/>
      <c r="L24" s="25"/>
    </row>
    <row r="25" spans="1:15" ht="17.399999999999999" customHeight="1" x14ac:dyDescent="0.4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spans="1:15" ht="17.399999999999999" customHeight="1" x14ac:dyDescent="0.4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</row>
    <row r="27" spans="1:15" ht="17.399999999999999" customHeight="1" x14ac:dyDescent="0.4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</row>
    <row r="28" spans="1:15" ht="17.399999999999999" customHeight="1" x14ac:dyDescent="0.4">
      <c r="A28" s="46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</row>
    <row r="29" spans="1:15" ht="17.399999999999999" customHeight="1" x14ac:dyDescent="0.4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</row>
    <row r="30" spans="1:15" ht="17.399999999999999" customHeight="1" x14ac:dyDescent="0.4">
      <c r="A30" s="46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</row>
    <row r="31" spans="1:15" ht="17.399999999999999" customHeight="1" x14ac:dyDescent="0.4">
      <c r="A31" s="46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</row>
    <row r="32" spans="1:15" ht="17.399999999999999" customHeight="1" x14ac:dyDescent="0.4">
      <c r="A32" s="46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</row>
    <row r="33" spans="1:15" ht="17.399999999999999" customHeight="1" x14ac:dyDescent="0.4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</row>
    <row r="34" spans="1:15" ht="17.399999999999999" customHeight="1" x14ac:dyDescent="0.4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</row>
    <row r="35" spans="1:15" ht="17.399999999999999" customHeight="1" x14ac:dyDescent="0.4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</row>
    <row r="36" spans="1:15" ht="17.399999999999999" customHeight="1" x14ac:dyDescent="0.4">
      <c r="A36" s="46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</row>
    <row r="37" spans="1:15" ht="17.399999999999999" customHeight="1" x14ac:dyDescent="0.4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</row>
    <row r="38" spans="1:15" ht="17.399999999999999" customHeight="1" x14ac:dyDescent="0.4">
      <c r="A38" s="46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</row>
    <row r="39" spans="1:15" ht="0.6" customHeight="1" x14ac:dyDescent="0.4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</row>
    <row r="40" spans="1:15" ht="17.399999999999999" customHeight="1" x14ac:dyDescent="0.4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</row>
    <row r="41" spans="1:15" ht="17.399999999999999" customHeight="1" x14ac:dyDescent="0.4">
      <c r="A41" s="46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</row>
    <row r="42" spans="1:15" ht="17.399999999999999" customHeight="1" x14ac:dyDescent="0.4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</row>
    <row r="43" spans="1:15" ht="17.399999999999999" customHeight="1" x14ac:dyDescent="0.4">
      <c r="A43" s="46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</row>
    <row r="44" spans="1:15" ht="17.399999999999999" customHeight="1" x14ac:dyDescent="0.4">
      <c r="A44" s="46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</row>
    <row r="45" spans="1:15" ht="17.399999999999999" customHeight="1" x14ac:dyDescent="0.4">
      <c r="A45" s="46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</row>
    <row r="46" spans="1:15" ht="17.399999999999999" customHeight="1" x14ac:dyDescent="0.4">
      <c r="A46" s="46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</row>
    <row r="47" spans="1:15" ht="17.399999999999999" customHeight="1" x14ac:dyDescent="0.4">
      <c r="A47" s="46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</row>
    <row r="48" spans="1:15" ht="17.399999999999999" customHeight="1" x14ac:dyDescent="0.4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</row>
    <row r="49" spans="1:15" ht="17.399999999999999" customHeight="1" x14ac:dyDescent="0.4">
      <c r="A49" s="46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</row>
    <row r="50" spans="1:15" ht="17.399999999999999" customHeight="1" x14ac:dyDescent="0.4">
      <c r="A50" s="46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</row>
    <row r="51" spans="1:15" ht="17.399999999999999" customHeight="1" x14ac:dyDescent="0.4">
      <c r="A51" s="46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</row>
    <row r="52" spans="1:15" ht="17.399999999999999" customHeight="1" x14ac:dyDescent="0.4">
      <c r="A52" s="46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</row>
    <row r="53" spans="1:15" ht="17.399999999999999" customHeight="1" x14ac:dyDescent="0.4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</row>
    <row r="54" spans="1:15" ht="17.399999999999999" customHeight="1" x14ac:dyDescent="0.4">
      <c r="A54" s="46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</row>
    <row r="55" spans="1:15" ht="17.399999999999999" customHeight="1" x14ac:dyDescent="0.4">
      <c r="A55" s="46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</row>
    <row r="56" spans="1:15" ht="17.399999999999999" customHeight="1" x14ac:dyDescent="0.4">
      <c r="A56" s="46"/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</row>
    <row r="57" spans="1:15" ht="17.399999999999999" customHeight="1" x14ac:dyDescent="0.4">
      <c r="A57" s="46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</row>
    <row r="58" spans="1:15" ht="17.399999999999999" customHeight="1" x14ac:dyDescent="0.4">
      <c r="A58" s="46"/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</row>
    <row r="59" spans="1:15" ht="17.399999999999999" customHeight="1" x14ac:dyDescent="0.4">
      <c r="A59" s="46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</row>
    <row r="60" spans="1:15" ht="17.399999999999999" customHeight="1" x14ac:dyDescent="0.4">
      <c r="A60" s="46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</row>
    <row r="61" spans="1:15" ht="17.399999999999999" customHeight="1" x14ac:dyDescent="0.4">
      <c r="A61" s="46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</row>
    <row r="62" spans="1:15" x14ac:dyDescent="0.4">
      <c r="A62" s="46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</row>
    <row r="63" spans="1:15" x14ac:dyDescent="0.4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</row>
    <row r="64" spans="1:15" x14ac:dyDescent="0.4">
      <c r="A64" s="46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</row>
    <row r="65" spans="1:15" x14ac:dyDescent="0.4">
      <c r="A65" s="46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</row>
    <row r="66" spans="1:15" x14ac:dyDescent="0.4">
      <c r="A66" s="46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</row>
    <row r="67" spans="1:15" x14ac:dyDescent="0.4">
      <c r="A67" s="46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</row>
  </sheetData>
  <mergeCells count="15">
    <mergeCell ref="A24:B24"/>
    <mergeCell ref="A25:O67"/>
    <mergeCell ref="B5:E5"/>
    <mergeCell ref="G5:J5"/>
    <mergeCell ref="B6:E6"/>
    <mergeCell ref="G6:J6"/>
    <mergeCell ref="B7:E7"/>
    <mergeCell ref="G7:J7"/>
    <mergeCell ref="A1:J1"/>
    <mergeCell ref="B2:E2"/>
    <mergeCell ref="G2:J2"/>
    <mergeCell ref="B3:E3"/>
    <mergeCell ref="G3:J3"/>
    <mergeCell ref="B4:E4"/>
    <mergeCell ref="G4:J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5020호</vt:lpstr>
      <vt:lpstr>5016호</vt:lpstr>
      <vt:lpstr>5021호</vt:lpstr>
      <vt:lpstr>5014호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2026-03-16T00:11:42Z</cp:lastPrinted>
  <dcterms:created xsi:type="dcterms:W3CDTF">2020-02-13T23:45:55Z</dcterms:created>
  <dcterms:modified xsi:type="dcterms:W3CDTF">2026-03-31T23:25:31Z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