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중앙_축전지C" sheetId="23" r:id="rId1"/>
    <sheet name="중앙_축전지D" sheetId="24" r:id="rId2"/>
    <sheet name="중앙_축전지E" sheetId="25" r:id="rId3"/>
  </sheets>
  <definedNames>
    <definedName name="_xlnm._FilterDatabase" localSheetId="0" hidden="1">중앙_축전지C!$A$10:$E$35</definedName>
    <definedName name="_xlnm._FilterDatabase" localSheetId="1" hidden="1">중앙_축전지D!$A$10:$E$35</definedName>
    <definedName name="_xlnm._FilterDatabase" localSheetId="2" hidden="1">중앙_축전지E!$A$10:$E$35</definedName>
  </definedNames>
  <calcPr calcId="162913"/>
</workbook>
</file>

<file path=xl/calcChain.xml><?xml version="1.0" encoding="utf-8"?>
<calcChain xmlns="http://schemas.openxmlformats.org/spreadsheetml/2006/main">
  <c r="C35" i="23" l="1"/>
  <c r="D8" i="23" s="1"/>
  <c r="B35" i="23"/>
  <c r="D5" i="23"/>
  <c r="C35" i="24"/>
  <c r="B35" i="24"/>
  <c r="D34" i="24"/>
  <c r="D33" i="24"/>
  <c r="D32" i="24"/>
  <c r="D31" i="24"/>
  <c r="D30" i="24"/>
  <c r="D29" i="24"/>
  <c r="D28" i="24"/>
  <c r="D27" i="24"/>
  <c r="D26" i="24"/>
  <c r="D25" i="24"/>
  <c r="D24" i="24"/>
  <c r="D23" i="24"/>
  <c r="D22" i="24"/>
  <c r="D21" i="24"/>
  <c r="D20" i="24"/>
  <c r="D19" i="24"/>
  <c r="D18" i="24"/>
  <c r="D17" i="24"/>
  <c r="D16" i="24"/>
  <c r="D15" i="24"/>
  <c r="D14" i="24"/>
  <c r="D13" i="24"/>
  <c r="D12" i="24"/>
  <c r="D11" i="24"/>
  <c r="D5" i="24"/>
  <c r="C35" i="25"/>
  <c r="D8" i="25" s="1"/>
  <c r="B35" i="25"/>
  <c r="D5" i="25"/>
  <c r="D29" i="23" l="1"/>
  <c r="D32" i="23"/>
  <c r="D16" i="23"/>
  <c r="D31" i="23"/>
  <c r="D15" i="23"/>
  <c r="D24" i="23"/>
  <c r="D30" i="23"/>
  <c r="D14" i="23"/>
  <c r="D22" i="23"/>
  <c r="D17" i="23"/>
  <c r="D25" i="23"/>
  <c r="D23" i="23"/>
  <c r="D33" i="23"/>
  <c r="D35" i="24"/>
  <c r="D29" i="25"/>
  <c r="D30" i="25"/>
  <c r="D14" i="25"/>
  <c r="D25" i="25"/>
  <c r="D22" i="25"/>
  <c r="D33" i="25"/>
  <c r="D32" i="25"/>
  <c r="D16" i="25"/>
  <c r="D15" i="25"/>
  <c r="D24" i="25"/>
  <c r="D23" i="25"/>
  <c r="D31" i="25"/>
  <c r="D17" i="25"/>
  <c r="D18" i="23"/>
  <c r="D26" i="23"/>
  <c r="D34" i="23"/>
  <c r="D11" i="23"/>
  <c r="D35" i="23" s="1"/>
  <c r="D19" i="23"/>
  <c r="D27" i="23"/>
  <c r="D12" i="23"/>
  <c r="D20" i="23"/>
  <c r="D28" i="23"/>
  <c r="D13" i="23"/>
  <c r="D21" i="23"/>
  <c r="D18" i="25"/>
  <c r="D26" i="25"/>
  <c r="D34" i="25"/>
  <c r="D11" i="25"/>
  <c r="D19" i="25"/>
  <c r="D27" i="25"/>
  <c r="D12" i="25"/>
  <c r="D20" i="25"/>
  <c r="D28" i="25"/>
  <c r="D13" i="25"/>
  <c r="D21" i="25"/>
  <c r="D35" i="25" l="1"/>
</calcChain>
</file>

<file path=xl/sharedStrings.xml><?xml version="1.0" encoding="utf-8"?>
<sst xmlns="http://schemas.openxmlformats.org/spreadsheetml/2006/main" count="94" uniqueCount="62">
  <si>
    <t>셀</t>
  </si>
  <si>
    <t>전압(V)</t>
  </si>
  <si>
    <t>점검일</t>
    <phoneticPr fontId="19" type="noConversion"/>
  </si>
  <si>
    <t>점검형태</t>
    <phoneticPr fontId="19" type="noConversion"/>
  </si>
  <si>
    <t>BS</t>
    <phoneticPr fontId="19" type="noConversion"/>
  </si>
  <si>
    <t>온도(℃)</t>
    <phoneticPr fontId="19" type="noConversion"/>
  </si>
  <si>
    <t>용도,장소</t>
    <phoneticPr fontId="19" type="noConversion"/>
  </si>
  <si>
    <t>충전전압(V)</t>
    <phoneticPr fontId="19" type="noConversion"/>
  </si>
  <si>
    <t>제품명</t>
    <phoneticPr fontId="19" type="noConversion"/>
  </si>
  <si>
    <t>VGS2000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</si>
  <si>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</si>
  <si>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</si>
  <si>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</si>
  <si>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 xml:space="preserve">2. 셀별 데이터 </t>
    <phoneticPr fontId="21" type="noConversion"/>
  </si>
  <si>
    <t>비고</t>
    <phoneticPr fontId="19" type="noConversion"/>
  </si>
  <si>
    <t>크랙여부</t>
    <phoneticPr fontId="19" type="noConversion"/>
  </si>
  <si>
    <t>평균</t>
    <phoneticPr fontId="19" type="noConversion"/>
  </si>
  <si>
    <t>축전지 측정 DATA</t>
    <phoneticPr fontId="21" type="noConversion"/>
  </si>
  <si>
    <t>업체명</t>
    <phoneticPr fontId="19" type="noConversion"/>
  </si>
  <si>
    <t>내부저항(mΩ)</t>
    <phoneticPr fontId="19" type="noConversion"/>
  </si>
  <si>
    <t>1. 기본정보</t>
    <phoneticPr fontId="21" type="noConversion"/>
  </si>
  <si>
    <t>DC(A)</t>
    <phoneticPr fontId="19" type="noConversion"/>
  </si>
  <si>
    <t>GYB201000004</t>
    <phoneticPr fontId="19" type="noConversion"/>
  </si>
  <si>
    <t>2025-11-19</t>
    <phoneticPr fontId="19" type="noConversion"/>
  </si>
  <si>
    <t>중앙국사</t>
    <phoneticPr fontId="19" type="noConversion"/>
  </si>
  <si>
    <t>축전지E</t>
    <phoneticPr fontId="19" type="noConversion"/>
  </si>
  <si>
    <t>충전전압(V)</t>
    <phoneticPr fontId="19" type="noConversion"/>
  </si>
  <si>
    <t>제품명</t>
    <phoneticPr fontId="19" type="noConversion"/>
  </si>
  <si>
    <t>DC(A)</t>
    <phoneticPr fontId="19" type="noConversion"/>
  </si>
  <si>
    <t>수량(EA)</t>
    <phoneticPr fontId="19" type="noConversion"/>
  </si>
  <si>
    <t>AC(A)</t>
    <phoneticPr fontId="19" type="noConversion"/>
  </si>
  <si>
    <t>LOT</t>
    <phoneticPr fontId="19" type="noConversion"/>
  </si>
  <si>
    <t>2020-10-13</t>
    <phoneticPr fontId="19" type="noConversion"/>
  </si>
  <si>
    <t>내부저항(mΩ) 평균치</t>
    <phoneticPr fontId="19" type="noConversion"/>
  </si>
  <si>
    <t xml:space="preserve">2. 셀별 데이터 </t>
    <phoneticPr fontId="21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</si>
  <si>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</si>
  <si>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</si>
  <si>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</si>
  <si>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크랙</t>
    <phoneticPr fontId="19" type="noConversion"/>
  </si>
  <si>
    <t>크랙 번호 누락</t>
    <phoneticPr fontId="19" type="noConversion"/>
  </si>
  <si>
    <t>크랙 번호 누락</t>
    <phoneticPr fontId="19" type="noConversion"/>
  </si>
  <si>
    <t>GYB200200003</t>
    <phoneticPr fontId="19" type="noConversion"/>
  </si>
  <si>
    <t>점검형태</t>
    <phoneticPr fontId="19" type="noConversion"/>
  </si>
  <si>
    <t>BS</t>
    <phoneticPr fontId="19" type="noConversion"/>
  </si>
  <si>
    <t>온도(℃)</t>
    <phoneticPr fontId="19" type="noConversion"/>
  </si>
  <si>
    <t>용도,장소</t>
    <phoneticPr fontId="19" type="noConversion"/>
  </si>
  <si>
    <t>축전지D</t>
    <phoneticPr fontId="19" type="noConversion"/>
  </si>
  <si>
    <t>수량(EA)</t>
    <phoneticPr fontId="19" type="noConversion"/>
  </si>
  <si>
    <t>2020-01-13</t>
    <phoneticPr fontId="19" type="noConversion"/>
  </si>
  <si>
    <t>내부저항(mΩ) 평균치</t>
    <phoneticPr fontId="19" type="noConversion"/>
  </si>
  <si>
    <t>내부저항(mΩ)</t>
    <phoneticPr fontId="19" type="noConversion"/>
  </si>
  <si>
    <t>비고</t>
    <phoneticPr fontId="19" type="noConversion"/>
  </si>
  <si>
    <t>크랙여부</t>
    <phoneticPr fontId="19" type="noConversion"/>
  </si>
  <si>
    <t>추가 크랙 발생</t>
    <phoneticPr fontId="19" type="noConversion"/>
  </si>
  <si>
    <t>크랙</t>
    <phoneticPr fontId="19" type="noConversion"/>
  </si>
  <si>
    <t>GYB181200004</t>
    <phoneticPr fontId="19" type="noConversion"/>
  </si>
  <si>
    <t>축전지C</t>
    <phoneticPr fontId="19" type="noConversion"/>
  </si>
  <si>
    <t>2018-12-04</t>
    <phoneticPr fontId="19" type="noConversion"/>
  </si>
  <si>
    <t>크랙</t>
    <phoneticPr fontId="19" type="noConversion"/>
  </si>
  <si>
    <t>크랙</t>
    <phoneticPr fontId="19" type="noConversion"/>
  </si>
  <si>
    <t>크랙</t>
    <phoneticPr fontId="19" type="noConversion"/>
  </si>
  <si>
    <t>평균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</si>
</sst>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6" fillId="0" borderId="10" xfId="0" applyFont="1" applyBorder="1">
      <alignment vertical="center"/>
    </xf>
    <xf numFmtId="0" fontId="26" fillId="34" borderId="10" xfId="0" applyFont="1" applyFill="1" applyBorder="1">
      <alignment vertical="center"/>
    </xf>
    <xf numFmtId="0" fontId="22" fillId="0" borderId="0" xfId="43" applyFont="1" applyAlignment="1">
      <alignment horizontal="center" vertical="center"/>
    </xf>
    <xf numFmtId="0" fontId="26" fillId="0" borderId="0" xfId="43" applyFont="1" applyAlignment="1">
      <alignment horizontal="center" vertical="center"/>
    </xf>
    <xf numFmtId="0" fontId="20" fillId="0" borderId="0" xfId="43" applyFont="1" applyFill="1" applyAlignment="1">
      <alignment horizontal="center" vertical="center"/>
    </xf>
    <xf numFmtId="0" fontId="24" fillId="33" borderId="0" xfId="43" applyFont="1" applyFill="1" applyAlignment="1">
      <alignment horizontal="left" vertical="center"/>
    </xf>
    <xf numFmtId="0" fontId="24" fillId="0" borderId="0" xfId="43" applyFont="1" applyAlignment="1">
      <alignment horizontal="center" vertical="center"/>
    </xf>
    <xf numFmtId="0" fontId="24" fillId="0" borderId="0" xfId="43" applyFont="1" applyFill="1" applyBorder="1" applyAlignment="1">
      <alignment horizontal="center" vertical="center"/>
    </xf>
    <xf numFmtId="0" fontId="26" fillId="0" borderId="10" xfId="43" applyFont="1" applyBorder="1">
      <alignment vertical="center"/>
    </xf>
    <xf numFmtId="49" fontId="26" fillId="0" borderId="10" xfId="43" applyNumberFormat="1" applyFont="1" applyBorder="1" applyAlignment="1">
      <alignment horizontal="center" vertical="center"/>
    </xf>
    <xf numFmtId="49" fontId="26" fillId="0" borderId="10" xfId="43" applyNumberFormat="1" applyFont="1" applyBorder="1" applyAlignment="1">
      <alignment horizontal="left" vertical="center"/>
    </xf>
    <xf numFmtId="0" fontId="26" fillId="0" borderId="0" xfId="43" applyFont="1" applyFill="1" applyAlignment="1">
      <alignment horizontal="center" vertical="center"/>
    </xf>
    <xf numFmtId="0" fontId="26" fillId="0" borderId="10" xfId="43" applyNumberFormat="1" applyFont="1" applyBorder="1" applyAlignment="1">
      <alignment horizontal="center" vertical="center"/>
    </xf>
    <xf numFmtId="176" fontId="26" fillId="0" borderId="10" xfId="43" applyNumberFormat="1" applyFont="1" applyBorder="1" applyAlignment="1">
      <alignment horizontal="left" vertical="center"/>
    </xf>
    <xf numFmtId="177" fontId="26" fillId="0" borderId="10" xfId="43" applyNumberFormat="1" applyFont="1" applyBorder="1" applyAlignment="1">
      <alignment horizontal="center" vertical="center"/>
    </xf>
    <xf numFmtId="0" fontId="20" fillId="0" borderId="0" xfId="43" applyFont="1" applyAlignment="1">
      <alignment horizontal="center" vertical="center"/>
    </xf>
    <xf numFmtId="0" fontId="26" fillId="0" borderId="10" xfId="44" applyFont="1" applyBorder="1" applyAlignment="1">
      <alignment horizontal="center" vertical="center"/>
    </xf>
    <xf numFmtId="177" fontId="26" fillId="0" borderId="10" xfId="44" applyNumberFormat="1" applyFont="1" applyBorder="1" applyAlignment="1">
      <alignment horizontal="center" vertical="center"/>
    </xf>
    <xf numFmtId="176" fontId="26" fillId="0" borderId="10" xfId="44" applyNumberFormat="1" applyFont="1" applyBorder="1" applyAlignment="1">
      <alignment horizontal="center" vertical="center"/>
    </xf>
    <xf numFmtId="0" fontId="26" fillId="0" borderId="10" xfId="44" applyFont="1" applyFill="1" applyBorder="1" applyAlignment="1">
      <alignment horizontal="center" vertical="center"/>
    </xf>
    <xf numFmtId="0" fontId="26" fillId="0" borderId="10" xfId="43" applyFont="1" applyFill="1" applyBorder="1" applyAlignment="1">
      <alignment horizontal="center" vertical="center"/>
    </xf>
    <xf numFmtId="0" fontId="20" fillId="0" borderId="10" xfId="43" applyFont="1" applyFill="1" applyBorder="1">
      <alignment vertical="center"/>
    </xf>
    <xf numFmtId="9" fontId="20" fillId="0" borderId="10" xfId="45" applyFont="1" applyFill="1" applyBorder="1" applyAlignment="1">
      <alignment horizontal="right" vertical="center"/>
    </xf>
    <xf numFmtId="0" fontId="20" fillId="34" borderId="10" xfId="43" applyFont="1" applyFill="1" applyBorder="1">
      <alignment vertical="center"/>
    </xf>
    <xf numFmtId="9" fontId="20" fillId="34" borderId="10" xfId="45" applyFont="1" applyFill="1" applyBorder="1" applyAlignment="1">
      <alignment horizontal="right" vertical="center"/>
    </xf>
    <xf numFmtId="0" fontId="26" fillId="34" borderId="10" xfId="43" applyFont="1" applyFill="1" applyBorder="1" applyAlignment="1">
      <alignment horizontal="center" vertical="center"/>
    </xf>
    <xf numFmtId="0" fontId="26" fillId="33" borderId="10" xfId="43" applyFont="1" applyFill="1" applyBorder="1" applyAlignment="1">
      <alignment horizontal="center" vertical="center"/>
    </xf>
    <xf numFmtId="177" fontId="26" fillId="33" borderId="10" xfId="43" applyNumberFormat="1" applyFont="1" applyFill="1" applyBorder="1" applyAlignment="1">
      <alignment horizontal="right" vertical="center"/>
    </xf>
    <xf numFmtId="9" fontId="26" fillId="33" borderId="10" xfId="43" applyNumberFormat="1" applyFont="1" applyFill="1" applyBorder="1" applyAlignment="1">
      <alignment horizontal="right" vertical="center"/>
    </xf>
    <xf numFmtId="0" fontId="1" fillId="0" borderId="0" xfId="43" applyAlignment="1">
      <alignment horizontal="center" vertical="center"/>
    </xf>
    <xf numFmtId="0" fontId="23" fillId="0" borderId="0" xfId="43" applyFont="1" applyFill="1" applyAlignment="1">
      <alignment horizontal="center" vertical="center"/>
    </xf>
    <xf numFmtId="0" fontId="25" fillId="0" borderId="0" xfId="43" applyFont="1" applyFill="1" applyBorder="1" applyAlignment="1">
      <alignment horizontal="center" vertical="center"/>
    </xf>
    <xf numFmtId="0" fontId="1" fillId="0" borderId="0" xfId="43" applyFont="1" applyFill="1" applyAlignment="1">
      <alignment horizontal="center" vertical="center"/>
    </xf>
    <xf numFmtId="0" fontId="23" fillId="0" borderId="0" xfId="43" applyFont="1" applyAlignment="1">
      <alignment horizontal="center" vertical="center"/>
    </xf>
    <xf numFmtId="0" fontId="20" fillId="0" borderId="10" xfId="43" applyFont="1" applyFill="1" applyBorder="1" applyAlignment="1">
      <alignment horizontal="center" vertical="center"/>
    </xf>
    <xf numFmtId="0" fontId="20" fillId="34" borderId="10" xfId="43" applyFont="1" applyFill="1" applyBorder="1" applyAlignment="1">
      <alignment horizontal="center" vertical="center"/>
    </xf>
    <xf numFmtId="177" fontId="26" fillId="33" borderId="10" xfId="43" applyNumberFormat="1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 4" xfId="4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  <cellStyle name="표준 4" xfId="43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zoomScale="80" zoomScaleNormal="80" workbookViewId="0">
      <selection activeCell="D2" sqref="D1:D1048576"/>
    </sheetView>
  </sheetViews>
  <sheetFormatPr defaultRowHeight="17.399999999999999"/>
  <cols>
    <col min="1" max="1" width="16.296875" bestFit="1" customWidth="1"/>
    <col min="2" max="2" width="19.8984375" customWidth="1"/>
    <col min="3" max="3" width="20.796875" customWidth="1"/>
    <col min="4" max="4" width="10.19921875" customWidth="1"/>
    <col min="5" max="5" width="18.796875" bestFit="1" customWidth="1"/>
  </cols>
  <sheetData>
    <row r="1" spans="1:5" ht="30">
      <c r="A1" s="3" t="s">
        <v>17</v>
      </c>
      <c r="B1" s="30"/>
      <c r="C1" s="30"/>
      <c r="D1" s="30"/>
      <c r="E1" s="31"/>
    </row>
    <row r="2" spans="1:5">
      <c r="A2" s="6" t="s">
        <v>20</v>
      </c>
      <c r="B2" s="7" t="s">
        <v>55</v>
      </c>
      <c r="C2" s="7"/>
      <c r="D2" s="7"/>
      <c r="E2" s="32"/>
    </row>
    <row r="3" spans="1:5">
      <c r="A3" s="9" t="s">
        <v>2</v>
      </c>
      <c r="B3" s="10" t="s">
        <v>23</v>
      </c>
      <c r="C3" s="11" t="s">
        <v>3</v>
      </c>
      <c r="D3" s="10" t="s">
        <v>4</v>
      </c>
      <c r="E3" s="33"/>
    </row>
    <row r="4" spans="1:5">
      <c r="A4" s="9" t="s">
        <v>18</v>
      </c>
      <c r="B4" s="10" t="s">
        <v>24</v>
      </c>
      <c r="C4" s="11" t="s">
        <v>5</v>
      </c>
      <c r="D4" s="13">
        <v>25</v>
      </c>
      <c r="E4" s="33"/>
    </row>
    <row r="5" spans="1:5">
      <c r="A5" s="9" t="s">
        <v>6</v>
      </c>
      <c r="B5" s="10" t="s">
        <v>56</v>
      </c>
      <c r="C5" s="11" t="s">
        <v>7</v>
      </c>
      <c r="D5" s="13">
        <f>SUM(B11:B34)</f>
        <v>53.740000000000009</v>
      </c>
      <c r="E5" s="33"/>
    </row>
    <row r="6" spans="1:5">
      <c r="A6" s="9" t="s">
        <v>8</v>
      </c>
      <c r="B6" s="10" t="s">
        <v>9</v>
      </c>
      <c r="C6" s="11" t="s">
        <v>21</v>
      </c>
      <c r="D6" s="13">
        <v>0</v>
      </c>
      <c r="E6" s="33"/>
    </row>
    <row r="7" spans="1:5">
      <c r="A7" s="9" t="s">
        <v>10</v>
      </c>
      <c r="B7" s="13">
        <v>24</v>
      </c>
      <c r="C7" s="11" t="s">
        <v>11</v>
      </c>
      <c r="D7" s="13">
        <v>0</v>
      </c>
      <c r="E7" s="33"/>
    </row>
    <row r="8" spans="1:5">
      <c r="A8" s="14" t="s">
        <v>12</v>
      </c>
      <c r="B8" s="10" t="s">
        <v>57</v>
      </c>
      <c r="C8" s="11" t="s">
        <v>33</v>
      </c>
      <c r="D8" s="15">
        <f>C35</f>
        <v>0.77104166666666663</v>
      </c>
      <c r="E8" s="12"/>
    </row>
    <row r="9" spans="1:5">
      <c r="A9" s="6" t="s">
        <v>13</v>
      </c>
      <c r="B9" s="16"/>
      <c r="C9" s="34"/>
      <c r="D9" s="34"/>
      <c r="E9" s="31"/>
    </row>
    <row r="10" spans="1:5">
      <c r="A10" s="17" t="s">
        <v>0</v>
      </c>
      <c r="B10" s="18" t="s">
        <v>1</v>
      </c>
      <c r="C10" s="19" t="s">
        <v>19</v>
      </c>
      <c r="D10" s="20" t="s">
        <v>14</v>
      </c>
      <c r="E10" s="21" t="s">
        <v>15</v>
      </c>
    </row>
    <row r="11" spans="1:5">
      <c r="A11" s="22">
        <v>1</v>
      </c>
      <c r="B11" s="1">
        <v>2.2400000000000002</v>
      </c>
      <c r="C11" s="1">
        <v>0.73299999999999998</v>
      </c>
      <c r="D11" s="23">
        <f>C11/D$8</f>
        <v>0.95066198324777096</v>
      </c>
      <c r="E11" s="21"/>
    </row>
    <row r="12" spans="1:5">
      <c r="A12" s="22">
        <v>2</v>
      </c>
      <c r="B12" s="1">
        <v>2.23</v>
      </c>
      <c r="C12" s="1">
        <v>0.79600000000000004</v>
      </c>
      <c r="D12" s="23">
        <f t="shared" ref="D12:D33" si="0">C12/D$8</f>
        <v>1.0323696298297758</v>
      </c>
      <c r="E12" s="21"/>
    </row>
    <row r="13" spans="1:5">
      <c r="A13" s="24">
        <v>3</v>
      </c>
      <c r="B13" s="2">
        <v>2.2400000000000002</v>
      </c>
      <c r="C13" s="2">
        <v>0.77800000000000002</v>
      </c>
      <c r="D13" s="25">
        <f t="shared" si="0"/>
        <v>1.009024587949203</v>
      </c>
      <c r="E13" s="26" t="s">
        <v>39</v>
      </c>
    </row>
    <row r="14" spans="1:5">
      <c r="A14" s="22">
        <v>4</v>
      </c>
      <c r="B14" s="1">
        <v>2.2400000000000002</v>
      </c>
      <c r="C14" s="1">
        <v>0.77</v>
      </c>
      <c r="D14" s="23">
        <f t="shared" si="0"/>
        <v>0.99864901378005955</v>
      </c>
      <c r="E14" s="21"/>
    </row>
    <row r="15" spans="1:5">
      <c r="A15" s="24">
        <v>5</v>
      </c>
      <c r="B15" s="2">
        <v>2.2400000000000002</v>
      </c>
      <c r="C15" s="2">
        <v>0.78100000000000003</v>
      </c>
      <c r="D15" s="25">
        <f t="shared" si="0"/>
        <v>1.0129154282626318</v>
      </c>
      <c r="E15" s="26" t="s">
        <v>58</v>
      </c>
    </row>
    <row r="16" spans="1:5">
      <c r="A16" s="22">
        <v>6</v>
      </c>
      <c r="B16" s="1">
        <v>2.23</v>
      </c>
      <c r="C16" s="1">
        <v>0.77100000000000002</v>
      </c>
      <c r="D16" s="23">
        <f t="shared" si="0"/>
        <v>0.99994596055120244</v>
      </c>
      <c r="E16" s="21"/>
    </row>
    <row r="17" spans="1:5">
      <c r="A17" s="22">
        <v>7</v>
      </c>
      <c r="B17" s="1">
        <v>2.23</v>
      </c>
      <c r="C17" s="1">
        <v>0.77200000000000002</v>
      </c>
      <c r="D17" s="23">
        <f t="shared" si="0"/>
        <v>1.0012429073223454</v>
      </c>
      <c r="E17" s="21"/>
    </row>
    <row r="18" spans="1:5">
      <c r="A18" s="24">
        <v>8</v>
      </c>
      <c r="B18" s="2">
        <v>2.2400000000000002</v>
      </c>
      <c r="C18" s="2">
        <v>0.73599999999999999</v>
      </c>
      <c r="D18" s="25">
        <f t="shared" si="0"/>
        <v>0.95455282356119975</v>
      </c>
      <c r="E18" s="26" t="s">
        <v>59</v>
      </c>
    </row>
    <row r="19" spans="1:5">
      <c r="A19" s="22">
        <v>9</v>
      </c>
      <c r="B19" s="1">
        <v>2.2400000000000002</v>
      </c>
      <c r="C19" s="1">
        <v>0.83099999999999996</v>
      </c>
      <c r="D19" s="23">
        <f t="shared" si="0"/>
        <v>1.0777627668197785</v>
      </c>
      <c r="E19" s="21"/>
    </row>
    <row r="20" spans="1:5">
      <c r="A20" s="22">
        <v>10</v>
      </c>
      <c r="B20" s="1">
        <v>2.23</v>
      </c>
      <c r="C20" s="1">
        <v>0.78300000000000003</v>
      </c>
      <c r="D20" s="23">
        <f t="shared" si="0"/>
        <v>1.0155093218049176</v>
      </c>
      <c r="E20" s="21"/>
    </row>
    <row r="21" spans="1:5">
      <c r="A21" s="22">
        <v>11</v>
      </c>
      <c r="B21" s="1">
        <v>2.2400000000000002</v>
      </c>
      <c r="C21" s="1">
        <v>0.74399999999999999</v>
      </c>
      <c r="D21" s="23">
        <f t="shared" si="0"/>
        <v>0.96492839773034322</v>
      </c>
      <c r="E21" s="21"/>
    </row>
    <row r="22" spans="1:5">
      <c r="A22" s="22">
        <v>12</v>
      </c>
      <c r="B22" s="1">
        <v>2.2400000000000002</v>
      </c>
      <c r="C22" s="1">
        <v>0.80600000000000005</v>
      </c>
      <c r="D22" s="23">
        <f t="shared" si="0"/>
        <v>1.0453390975412051</v>
      </c>
      <c r="E22" s="21"/>
    </row>
    <row r="23" spans="1:5">
      <c r="A23" s="24">
        <v>13</v>
      </c>
      <c r="B23" s="2">
        <v>2.2400000000000002</v>
      </c>
      <c r="C23" s="2">
        <v>0.80500000000000005</v>
      </c>
      <c r="D23" s="25">
        <f t="shared" si="0"/>
        <v>1.0440421507700623</v>
      </c>
      <c r="E23" s="26" t="s">
        <v>60</v>
      </c>
    </row>
    <row r="24" spans="1:5">
      <c r="A24" s="22">
        <v>14</v>
      </c>
      <c r="B24" s="1">
        <v>2.23</v>
      </c>
      <c r="C24" s="1">
        <v>0.76700000000000002</v>
      </c>
      <c r="D24" s="23">
        <f t="shared" si="0"/>
        <v>0.99475817346663076</v>
      </c>
      <c r="E24" s="21"/>
    </row>
    <row r="25" spans="1:5">
      <c r="A25" s="22">
        <v>15</v>
      </c>
      <c r="B25" s="1">
        <v>2.2400000000000002</v>
      </c>
      <c r="C25" s="1">
        <v>0.754</v>
      </c>
      <c r="D25" s="23">
        <f t="shared" si="0"/>
        <v>0.9778978654417726</v>
      </c>
      <c r="E25" s="21"/>
    </row>
    <row r="26" spans="1:5">
      <c r="A26" s="22">
        <v>16</v>
      </c>
      <c r="B26" s="1">
        <v>2.2400000000000002</v>
      </c>
      <c r="C26" s="1">
        <v>0.75600000000000001</v>
      </c>
      <c r="D26" s="23">
        <f t="shared" si="0"/>
        <v>0.98049175898405838</v>
      </c>
      <c r="E26" s="21"/>
    </row>
    <row r="27" spans="1:5">
      <c r="A27" s="22">
        <v>17</v>
      </c>
      <c r="B27" s="1">
        <v>2.2400000000000002</v>
      </c>
      <c r="C27" s="1">
        <v>0.77700000000000002</v>
      </c>
      <c r="D27" s="23">
        <f t="shared" si="0"/>
        <v>1.00772764117806</v>
      </c>
      <c r="E27" s="21"/>
    </row>
    <row r="28" spans="1:5">
      <c r="A28" s="22">
        <v>18</v>
      </c>
      <c r="B28" s="1">
        <v>2.23</v>
      </c>
      <c r="C28" s="1">
        <v>0.75900000000000001</v>
      </c>
      <c r="D28" s="23">
        <f t="shared" si="0"/>
        <v>0.98438259929748728</v>
      </c>
      <c r="E28" s="21"/>
    </row>
    <row r="29" spans="1:5">
      <c r="A29" s="22">
        <v>19</v>
      </c>
      <c r="B29" s="1">
        <v>2.2400000000000002</v>
      </c>
      <c r="C29" s="1">
        <v>0.82299999999999995</v>
      </c>
      <c r="D29" s="23">
        <f t="shared" si="0"/>
        <v>1.0673871926506349</v>
      </c>
      <c r="E29" s="21"/>
    </row>
    <row r="30" spans="1:5">
      <c r="A30" s="22">
        <v>20</v>
      </c>
      <c r="B30" s="1">
        <v>2.25</v>
      </c>
      <c r="C30" s="1">
        <v>0.71899999999999997</v>
      </c>
      <c r="D30" s="23">
        <f t="shared" si="0"/>
        <v>0.93250472845176979</v>
      </c>
      <c r="E30" s="21"/>
    </row>
    <row r="31" spans="1:5">
      <c r="A31" s="22">
        <v>21</v>
      </c>
      <c r="B31" s="1">
        <v>2.2400000000000002</v>
      </c>
      <c r="C31" s="1">
        <v>0.79700000000000004</v>
      </c>
      <c r="D31" s="23">
        <f t="shared" si="0"/>
        <v>1.0336665766009188</v>
      </c>
      <c r="E31" s="21"/>
    </row>
    <row r="32" spans="1:5">
      <c r="A32" s="22">
        <v>22</v>
      </c>
      <c r="B32" s="1">
        <v>2.25</v>
      </c>
      <c r="C32" s="1">
        <v>0.84399999999999997</v>
      </c>
      <c r="D32" s="23">
        <f t="shared" si="0"/>
        <v>1.0946230748446366</v>
      </c>
      <c r="E32" s="21"/>
    </row>
    <row r="33" spans="1:5">
      <c r="A33" s="22">
        <v>23</v>
      </c>
      <c r="B33" s="1">
        <v>2.2400000000000002</v>
      </c>
      <c r="C33" s="1">
        <v>0.75</v>
      </c>
      <c r="D33" s="23">
        <f t="shared" si="0"/>
        <v>0.9727100783572008</v>
      </c>
      <c r="E33" s="21"/>
    </row>
    <row r="34" spans="1:5">
      <c r="A34" s="22">
        <v>24</v>
      </c>
      <c r="B34" s="1">
        <v>2.2599999999999998</v>
      </c>
      <c r="C34" s="1">
        <v>0.65300000000000002</v>
      </c>
      <c r="D34" s="23">
        <f>C34/D$8</f>
        <v>0.8469062415563362</v>
      </c>
      <c r="E34" s="21"/>
    </row>
    <row r="35" spans="1:5">
      <c r="A35" s="27" t="s">
        <v>61</v>
      </c>
      <c r="B35" s="37">
        <f>AVERAGE(B11:B34)</f>
        <v>2.2391666666666672</v>
      </c>
      <c r="C35" s="37">
        <f>AVERAGE(C11:C34)</f>
        <v>0.77104166666666663</v>
      </c>
      <c r="D35" s="29">
        <f>AVERAGE(D11:D34)</f>
        <v>1</v>
      </c>
      <c r="E35" s="33"/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J14" sqref="J14"/>
    </sheetView>
  </sheetViews>
  <sheetFormatPr defaultRowHeight="17.399999999999999"/>
  <cols>
    <col min="1" max="1" width="15.8984375" bestFit="1" customWidth="1"/>
    <col min="2" max="2" width="19.8984375" customWidth="1"/>
    <col min="3" max="3" width="20.796875" bestFit="1" customWidth="1"/>
    <col min="4" max="4" width="9.8984375" bestFit="1" customWidth="1"/>
    <col min="5" max="5" width="18.796875" bestFit="1" customWidth="1"/>
  </cols>
  <sheetData>
    <row r="1" spans="1:5" ht="30">
      <c r="A1" s="3" t="s">
        <v>17</v>
      </c>
      <c r="B1" s="30"/>
      <c r="C1" s="30"/>
      <c r="D1" s="30"/>
      <c r="E1" s="31"/>
    </row>
    <row r="2" spans="1:5">
      <c r="A2" s="6" t="s">
        <v>20</v>
      </c>
      <c r="B2" s="7" t="s">
        <v>41</v>
      </c>
      <c r="C2" s="7"/>
      <c r="D2" s="7"/>
      <c r="E2" s="32"/>
    </row>
    <row r="3" spans="1:5">
      <c r="A3" s="9" t="s">
        <v>2</v>
      </c>
      <c r="B3" s="10" t="s">
        <v>23</v>
      </c>
      <c r="C3" s="11" t="s">
        <v>42</v>
      </c>
      <c r="D3" s="10" t="s">
        <v>43</v>
      </c>
      <c r="E3" s="33"/>
    </row>
    <row r="4" spans="1:5">
      <c r="A4" s="9" t="s">
        <v>18</v>
      </c>
      <c r="B4" s="10" t="s">
        <v>24</v>
      </c>
      <c r="C4" s="11" t="s">
        <v>44</v>
      </c>
      <c r="D4" s="13">
        <v>25</v>
      </c>
      <c r="E4" s="33"/>
    </row>
    <row r="5" spans="1:5">
      <c r="A5" s="9" t="s">
        <v>45</v>
      </c>
      <c r="B5" s="10" t="s">
        <v>46</v>
      </c>
      <c r="C5" s="11" t="s">
        <v>7</v>
      </c>
      <c r="D5" s="13">
        <f>SUM(B11:B34)</f>
        <v>53.740000000000023</v>
      </c>
      <c r="E5" s="33"/>
    </row>
    <row r="6" spans="1:5">
      <c r="A6" s="9" t="s">
        <v>8</v>
      </c>
      <c r="B6" s="10" t="s">
        <v>9</v>
      </c>
      <c r="C6" s="11" t="s">
        <v>21</v>
      </c>
      <c r="D6" s="13">
        <v>0</v>
      </c>
      <c r="E6" s="33"/>
    </row>
    <row r="7" spans="1:5">
      <c r="A7" s="9" t="s">
        <v>47</v>
      </c>
      <c r="B7" s="13">
        <v>24</v>
      </c>
      <c r="C7" s="11" t="s">
        <v>11</v>
      </c>
      <c r="D7" s="13">
        <v>0</v>
      </c>
      <c r="E7" s="33"/>
    </row>
    <row r="8" spans="1:5">
      <c r="A8" s="14" t="s">
        <v>12</v>
      </c>
      <c r="B8" s="10" t="s">
        <v>48</v>
      </c>
      <c r="C8" s="11" t="s">
        <v>49</v>
      </c>
      <c r="D8" s="13">
        <v>0.78</v>
      </c>
      <c r="E8" s="12"/>
    </row>
    <row r="9" spans="1:5">
      <c r="A9" s="6" t="s">
        <v>13</v>
      </c>
      <c r="B9" s="16"/>
      <c r="C9" s="34"/>
      <c r="D9" s="34"/>
      <c r="E9" s="31"/>
    </row>
    <row r="10" spans="1:5">
      <c r="A10" s="17" t="s">
        <v>0</v>
      </c>
      <c r="B10" s="18" t="s">
        <v>1</v>
      </c>
      <c r="C10" s="19" t="s">
        <v>50</v>
      </c>
      <c r="D10" s="20" t="s">
        <v>51</v>
      </c>
      <c r="E10" s="21" t="s">
        <v>52</v>
      </c>
    </row>
    <row r="11" spans="1:5">
      <c r="A11" s="35">
        <v>1</v>
      </c>
      <c r="B11" s="1">
        <v>2.2400000000000002</v>
      </c>
      <c r="C11" s="1">
        <v>0.72</v>
      </c>
      <c r="D11" s="23">
        <f>C11/D$8</f>
        <v>0.92307692307692302</v>
      </c>
      <c r="E11" s="21"/>
    </row>
    <row r="12" spans="1:5">
      <c r="A12" s="35">
        <v>2</v>
      </c>
      <c r="B12" s="1">
        <v>2.2400000000000002</v>
      </c>
      <c r="C12" s="1">
        <v>0.71299999999999997</v>
      </c>
      <c r="D12" s="23">
        <f t="shared" ref="D12:D33" si="0">C12/D$8</f>
        <v>0.91410256410256407</v>
      </c>
      <c r="E12" s="21"/>
    </row>
    <row r="13" spans="1:5">
      <c r="A13" s="36">
        <v>3</v>
      </c>
      <c r="B13" s="2">
        <v>2.2400000000000002</v>
      </c>
      <c r="C13" s="2">
        <v>0.69199999999999995</v>
      </c>
      <c r="D13" s="25">
        <f t="shared" si="0"/>
        <v>0.88717948717948714</v>
      </c>
      <c r="E13" s="26" t="s">
        <v>53</v>
      </c>
    </row>
    <row r="14" spans="1:5">
      <c r="A14" s="35">
        <v>4</v>
      </c>
      <c r="B14" s="1">
        <v>2.2400000000000002</v>
      </c>
      <c r="C14" s="1">
        <v>0.84399999999999997</v>
      </c>
      <c r="D14" s="23">
        <f t="shared" si="0"/>
        <v>1.082051282051282</v>
      </c>
      <c r="E14" s="21"/>
    </row>
    <row r="15" spans="1:5">
      <c r="A15" s="36">
        <v>5</v>
      </c>
      <c r="B15" s="2">
        <v>2.2400000000000002</v>
      </c>
      <c r="C15" s="2">
        <v>0.83399999999999996</v>
      </c>
      <c r="D15" s="25">
        <f t="shared" si="0"/>
        <v>1.0692307692307692</v>
      </c>
      <c r="E15" s="26" t="s">
        <v>53</v>
      </c>
    </row>
    <row r="16" spans="1:5">
      <c r="A16" s="35">
        <v>6</v>
      </c>
      <c r="B16" s="1">
        <v>2.2400000000000002</v>
      </c>
      <c r="C16" s="1">
        <v>0.74</v>
      </c>
      <c r="D16" s="23">
        <f t="shared" si="0"/>
        <v>0.94871794871794868</v>
      </c>
      <c r="E16" s="21"/>
    </row>
    <row r="17" spans="1:5">
      <c r="A17" s="35">
        <v>7</v>
      </c>
      <c r="B17" s="1">
        <v>2.2400000000000002</v>
      </c>
      <c r="C17" s="1">
        <v>0.81200000000000006</v>
      </c>
      <c r="D17" s="23">
        <f t="shared" si="0"/>
        <v>1.0410256410256411</v>
      </c>
      <c r="E17" s="21"/>
    </row>
    <row r="18" spans="1:5">
      <c r="A18" s="35">
        <v>8</v>
      </c>
      <c r="B18" s="1">
        <v>2.2400000000000002</v>
      </c>
      <c r="C18" s="1">
        <v>0.84199999999999997</v>
      </c>
      <c r="D18" s="23">
        <f t="shared" si="0"/>
        <v>1.0794871794871794</v>
      </c>
      <c r="E18" s="21"/>
    </row>
    <row r="19" spans="1:5">
      <c r="A19" s="35">
        <v>9</v>
      </c>
      <c r="B19" s="1">
        <v>2.2400000000000002</v>
      </c>
      <c r="C19" s="1">
        <v>0.85899999999999999</v>
      </c>
      <c r="D19" s="23">
        <f t="shared" si="0"/>
        <v>1.1012820512820511</v>
      </c>
      <c r="E19" s="21"/>
    </row>
    <row r="20" spans="1:5">
      <c r="A20" s="35">
        <v>10</v>
      </c>
      <c r="B20" s="1">
        <v>2.2400000000000002</v>
      </c>
      <c r="C20" s="1">
        <v>0.79600000000000004</v>
      </c>
      <c r="D20" s="23">
        <f t="shared" si="0"/>
        <v>1.0205128205128204</v>
      </c>
      <c r="E20" s="21"/>
    </row>
    <row r="21" spans="1:5">
      <c r="A21" s="35">
        <v>11</v>
      </c>
      <c r="B21" s="1">
        <v>2.2400000000000002</v>
      </c>
      <c r="C21" s="1">
        <v>0.84099999999999997</v>
      </c>
      <c r="D21" s="23">
        <f t="shared" si="0"/>
        <v>1.0782051282051281</v>
      </c>
      <c r="E21" s="21"/>
    </row>
    <row r="22" spans="1:5">
      <c r="A22" s="35">
        <v>12</v>
      </c>
      <c r="B22" s="1">
        <v>2.2400000000000002</v>
      </c>
      <c r="C22" s="1">
        <v>0.82099999999999995</v>
      </c>
      <c r="D22" s="23">
        <f t="shared" si="0"/>
        <v>1.0525641025641024</v>
      </c>
      <c r="E22" s="21"/>
    </row>
    <row r="23" spans="1:5">
      <c r="A23" s="35">
        <v>13</v>
      </c>
      <c r="B23" s="1">
        <v>2.2400000000000002</v>
      </c>
      <c r="C23" s="1">
        <v>0.84399999999999997</v>
      </c>
      <c r="D23" s="23">
        <f t="shared" si="0"/>
        <v>1.082051282051282</v>
      </c>
      <c r="E23" s="21"/>
    </row>
    <row r="24" spans="1:5">
      <c r="A24" s="35">
        <v>14</v>
      </c>
      <c r="B24" s="1">
        <v>2.2400000000000002</v>
      </c>
      <c r="C24" s="1">
        <v>0.83</v>
      </c>
      <c r="D24" s="23">
        <f t="shared" si="0"/>
        <v>1.0641025641025641</v>
      </c>
      <c r="E24" s="21"/>
    </row>
    <row r="25" spans="1:5">
      <c r="A25" s="35">
        <v>15</v>
      </c>
      <c r="B25" s="1">
        <v>2.2400000000000002</v>
      </c>
      <c r="C25" s="1">
        <v>0.76700000000000002</v>
      </c>
      <c r="D25" s="23">
        <f t="shared" si="0"/>
        <v>0.98333333333333328</v>
      </c>
      <c r="E25" s="21"/>
    </row>
    <row r="26" spans="1:5">
      <c r="A26" s="35">
        <v>16</v>
      </c>
      <c r="B26" s="1">
        <v>2.2400000000000002</v>
      </c>
      <c r="C26" s="1">
        <v>0.78200000000000003</v>
      </c>
      <c r="D26" s="23">
        <f t="shared" si="0"/>
        <v>1.0025641025641026</v>
      </c>
      <c r="E26" s="21"/>
    </row>
    <row r="27" spans="1:5">
      <c r="A27" s="36">
        <v>17</v>
      </c>
      <c r="B27" s="2">
        <v>2.2400000000000002</v>
      </c>
      <c r="C27" s="2">
        <v>0.67700000000000005</v>
      </c>
      <c r="D27" s="25">
        <f t="shared" si="0"/>
        <v>0.86794871794871797</v>
      </c>
      <c r="E27" s="26" t="s">
        <v>54</v>
      </c>
    </row>
    <row r="28" spans="1:5">
      <c r="A28" s="35">
        <v>18</v>
      </c>
      <c r="B28" s="1">
        <v>2.23</v>
      </c>
      <c r="C28" s="1">
        <v>0.68400000000000005</v>
      </c>
      <c r="D28" s="23">
        <f t="shared" si="0"/>
        <v>0.87692307692307692</v>
      </c>
      <c r="E28" s="21"/>
    </row>
    <row r="29" spans="1:5">
      <c r="A29" s="35">
        <v>19</v>
      </c>
      <c r="B29" s="1">
        <v>2.2400000000000002</v>
      </c>
      <c r="C29" s="1">
        <v>0.745</v>
      </c>
      <c r="D29" s="23">
        <f t="shared" si="0"/>
        <v>0.95512820512820507</v>
      </c>
      <c r="E29" s="21"/>
    </row>
    <row r="30" spans="1:5">
      <c r="A30" s="35">
        <v>20</v>
      </c>
      <c r="B30" s="1">
        <v>2.2400000000000002</v>
      </c>
      <c r="C30" s="1">
        <v>0.72799999999999998</v>
      </c>
      <c r="D30" s="23">
        <f t="shared" si="0"/>
        <v>0.93333333333333324</v>
      </c>
      <c r="E30" s="21"/>
    </row>
    <row r="31" spans="1:5">
      <c r="A31" s="36">
        <v>21</v>
      </c>
      <c r="B31" s="2">
        <v>2.23</v>
      </c>
      <c r="C31" s="2">
        <v>0.73899999999999999</v>
      </c>
      <c r="D31" s="25">
        <f t="shared" si="0"/>
        <v>0.9474358974358974</v>
      </c>
      <c r="E31" s="26" t="s">
        <v>54</v>
      </c>
    </row>
    <row r="32" spans="1:5">
      <c r="A32" s="35">
        <v>22</v>
      </c>
      <c r="B32" s="1">
        <v>2.2400000000000002</v>
      </c>
      <c r="C32" s="1">
        <v>0.80500000000000005</v>
      </c>
      <c r="D32" s="23">
        <f t="shared" si="0"/>
        <v>1.0320512820512822</v>
      </c>
      <c r="E32" s="21"/>
    </row>
    <row r="33" spans="1:5">
      <c r="A33" s="35">
        <v>23</v>
      </c>
      <c r="B33" s="1">
        <v>2.2400000000000002</v>
      </c>
      <c r="C33" s="1">
        <v>0.75900000000000001</v>
      </c>
      <c r="D33" s="23">
        <f t="shared" si="0"/>
        <v>0.97307692307692306</v>
      </c>
      <c r="E33" s="21"/>
    </row>
    <row r="34" spans="1:5">
      <c r="A34" s="35">
        <v>24</v>
      </c>
      <c r="B34" s="1">
        <v>2.2400000000000002</v>
      </c>
      <c r="C34" s="1">
        <v>0.83199999999999996</v>
      </c>
      <c r="D34" s="23">
        <f>C34/D$8</f>
        <v>1.0666666666666667</v>
      </c>
      <c r="E34" s="21"/>
    </row>
    <row r="35" spans="1:5">
      <c r="A35" s="27" t="s">
        <v>16</v>
      </c>
      <c r="B35" s="28">
        <f>AVERAGE(B11:B34)</f>
        <v>2.2391666666666676</v>
      </c>
      <c r="C35" s="28">
        <f>AVERAGE(C11:C34)</f>
        <v>0.77941666666666654</v>
      </c>
      <c r="D35" s="29">
        <f>AVERAGE(D11:D34)</f>
        <v>0.99925213675213687</v>
      </c>
      <c r="E35" s="33"/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workbookViewId="0">
      <selection activeCell="J16" sqref="J16"/>
    </sheetView>
  </sheetViews>
  <sheetFormatPr defaultRowHeight="17.399999999999999"/>
  <cols>
    <col min="1" max="1" width="16.296875" bestFit="1" customWidth="1"/>
    <col min="2" max="2" width="21.19921875" customWidth="1"/>
    <col min="3" max="3" width="20.796875" bestFit="1" customWidth="1"/>
    <col min="4" max="4" width="11.296875" bestFit="1" customWidth="1"/>
    <col min="5" max="5" width="18.796875" bestFit="1" customWidth="1"/>
  </cols>
  <sheetData>
    <row r="1" spans="1:5" ht="30">
      <c r="A1" s="3" t="s">
        <v>17</v>
      </c>
      <c r="B1" s="4"/>
      <c r="C1" s="4"/>
      <c r="D1" s="4"/>
      <c r="E1" s="5"/>
    </row>
    <row r="2" spans="1:5">
      <c r="A2" s="6" t="s">
        <v>20</v>
      </c>
      <c r="B2" s="7" t="s">
        <v>22</v>
      </c>
      <c r="C2" s="7"/>
      <c r="D2" s="7"/>
      <c r="E2" s="8"/>
    </row>
    <row r="3" spans="1:5">
      <c r="A3" s="9" t="s">
        <v>2</v>
      </c>
      <c r="B3" s="10" t="s">
        <v>23</v>
      </c>
      <c r="C3" s="11" t="s">
        <v>3</v>
      </c>
      <c r="D3" s="10" t="s">
        <v>4</v>
      </c>
      <c r="E3" s="12"/>
    </row>
    <row r="4" spans="1:5">
      <c r="A4" s="9" t="s">
        <v>18</v>
      </c>
      <c r="B4" s="10" t="s">
        <v>24</v>
      </c>
      <c r="C4" s="11" t="s">
        <v>5</v>
      </c>
      <c r="D4" s="13">
        <v>25</v>
      </c>
      <c r="E4" s="12"/>
    </row>
    <row r="5" spans="1:5">
      <c r="A5" s="9" t="s">
        <v>6</v>
      </c>
      <c r="B5" s="10" t="s">
        <v>25</v>
      </c>
      <c r="C5" s="11" t="s">
        <v>26</v>
      </c>
      <c r="D5" s="13">
        <f>SUM(B11:B34)</f>
        <v>53.74000000000003</v>
      </c>
      <c r="E5" s="12"/>
    </row>
    <row r="6" spans="1:5">
      <c r="A6" s="9" t="s">
        <v>27</v>
      </c>
      <c r="B6" s="10" t="s">
        <v>9</v>
      </c>
      <c r="C6" s="11" t="s">
        <v>28</v>
      </c>
      <c r="D6" s="13">
        <v>0</v>
      </c>
      <c r="E6" s="12"/>
    </row>
    <row r="7" spans="1:5">
      <c r="A7" s="9" t="s">
        <v>29</v>
      </c>
      <c r="B7" s="13">
        <v>24</v>
      </c>
      <c r="C7" s="11" t="s">
        <v>30</v>
      </c>
      <c r="D7" s="13">
        <v>0</v>
      </c>
      <c r="E7" s="12"/>
    </row>
    <row r="8" spans="1:5">
      <c r="A8" s="14" t="s">
        <v>31</v>
      </c>
      <c r="B8" s="10" t="s">
        <v>32</v>
      </c>
      <c r="C8" s="11" t="s">
        <v>33</v>
      </c>
      <c r="D8" s="15">
        <f>C35</f>
        <v>0.69437499999999996</v>
      </c>
      <c r="E8" s="12"/>
    </row>
    <row r="9" spans="1:5">
      <c r="A9" s="6" t="s">
        <v>34</v>
      </c>
      <c r="B9" s="16"/>
      <c r="C9" s="16"/>
      <c r="D9" s="16"/>
      <c r="E9" s="5"/>
    </row>
    <row r="10" spans="1:5">
      <c r="A10" s="17" t="s">
        <v>0</v>
      </c>
      <c r="B10" s="18" t="s">
        <v>1</v>
      </c>
      <c r="C10" s="19" t="s">
        <v>35</v>
      </c>
      <c r="D10" s="20" t="s">
        <v>36</v>
      </c>
      <c r="E10" s="21" t="s">
        <v>37</v>
      </c>
    </row>
    <row r="11" spans="1:5">
      <c r="A11" s="22">
        <v>1</v>
      </c>
      <c r="B11" s="1">
        <v>2.2400000000000002</v>
      </c>
      <c r="C11" s="1">
        <v>0.61499999999999999</v>
      </c>
      <c r="D11" s="23">
        <f>C11/D$8</f>
        <v>0.88568856885688574</v>
      </c>
      <c r="E11" s="21"/>
    </row>
    <row r="12" spans="1:5">
      <c r="A12" s="22">
        <v>2</v>
      </c>
      <c r="B12" s="1">
        <v>2.2400000000000002</v>
      </c>
      <c r="C12" s="1">
        <v>0.749</v>
      </c>
      <c r="D12" s="23">
        <f t="shared" ref="D12:D33" si="0">C12/D$8</f>
        <v>1.0786678667866787</v>
      </c>
      <c r="E12" s="21"/>
    </row>
    <row r="13" spans="1:5">
      <c r="A13" s="22">
        <v>3</v>
      </c>
      <c r="B13" s="1">
        <v>2.2400000000000002</v>
      </c>
      <c r="C13" s="1">
        <v>0.64800000000000002</v>
      </c>
      <c r="D13" s="23">
        <f t="shared" si="0"/>
        <v>0.93321332133213331</v>
      </c>
      <c r="E13" s="21"/>
    </row>
    <row r="14" spans="1:5">
      <c r="A14" s="22">
        <v>4</v>
      </c>
      <c r="B14" s="1">
        <v>2.2400000000000002</v>
      </c>
      <c r="C14" s="1">
        <v>0.70499999999999996</v>
      </c>
      <c r="D14" s="23">
        <f t="shared" si="0"/>
        <v>1.0153015301530153</v>
      </c>
      <c r="E14" s="21"/>
    </row>
    <row r="15" spans="1:5">
      <c r="A15" s="22">
        <v>5</v>
      </c>
      <c r="B15" s="1">
        <v>2.2400000000000002</v>
      </c>
      <c r="C15" s="1">
        <v>0.69299999999999995</v>
      </c>
      <c r="D15" s="23">
        <f t="shared" si="0"/>
        <v>0.99801980198019802</v>
      </c>
      <c r="E15" s="21"/>
    </row>
    <row r="16" spans="1:5">
      <c r="A16" s="24">
        <v>6</v>
      </c>
      <c r="B16" s="2">
        <v>2.23</v>
      </c>
      <c r="C16" s="2">
        <v>0.60699999999999998</v>
      </c>
      <c r="D16" s="25">
        <f t="shared" si="0"/>
        <v>0.8741674167416742</v>
      </c>
      <c r="E16" s="26" t="s">
        <v>38</v>
      </c>
    </row>
    <row r="17" spans="1:5">
      <c r="A17" s="22">
        <v>7</v>
      </c>
      <c r="B17" s="1">
        <v>2.2400000000000002</v>
      </c>
      <c r="C17" s="1">
        <v>0.68600000000000005</v>
      </c>
      <c r="D17" s="23">
        <f t="shared" si="0"/>
        <v>0.9879387938793881</v>
      </c>
      <c r="E17" s="21"/>
    </row>
    <row r="18" spans="1:5">
      <c r="A18" s="22">
        <v>8</v>
      </c>
      <c r="B18" s="1">
        <v>2.2400000000000002</v>
      </c>
      <c r="C18" s="1">
        <v>0.628</v>
      </c>
      <c r="D18" s="23">
        <f t="shared" si="0"/>
        <v>0.90441044104410451</v>
      </c>
      <c r="E18" s="21"/>
    </row>
    <row r="19" spans="1:5">
      <c r="A19" s="22">
        <v>9</v>
      </c>
      <c r="B19" s="1">
        <v>2.2400000000000002</v>
      </c>
      <c r="C19" s="1">
        <v>0.70399999999999996</v>
      </c>
      <c r="D19" s="23">
        <f t="shared" si="0"/>
        <v>1.0138613861386139</v>
      </c>
      <c r="E19" s="21"/>
    </row>
    <row r="20" spans="1:5">
      <c r="A20" s="22">
        <v>10</v>
      </c>
      <c r="B20" s="1">
        <v>2.2400000000000002</v>
      </c>
      <c r="C20" s="1">
        <v>0.71299999999999997</v>
      </c>
      <c r="D20" s="23">
        <f t="shared" si="0"/>
        <v>1.0268226822682269</v>
      </c>
      <c r="E20" s="21"/>
    </row>
    <row r="21" spans="1:5">
      <c r="A21" s="22">
        <v>11</v>
      </c>
      <c r="B21" s="1">
        <v>2.2400000000000002</v>
      </c>
      <c r="C21" s="1">
        <v>0.755</v>
      </c>
      <c r="D21" s="23">
        <f t="shared" si="0"/>
        <v>1.0873087308730873</v>
      </c>
      <c r="E21" s="21"/>
    </row>
    <row r="22" spans="1:5">
      <c r="A22" s="22">
        <v>12</v>
      </c>
      <c r="B22" s="1">
        <v>2.2400000000000002</v>
      </c>
      <c r="C22" s="1">
        <v>0.76900000000000002</v>
      </c>
      <c r="D22" s="23">
        <f t="shared" si="0"/>
        <v>1.1074707470747076</v>
      </c>
      <c r="E22" s="21"/>
    </row>
    <row r="23" spans="1:5">
      <c r="A23" s="22">
        <v>13</v>
      </c>
      <c r="B23" s="1">
        <v>2.2400000000000002</v>
      </c>
      <c r="C23" s="1">
        <v>0.66400000000000003</v>
      </c>
      <c r="D23" s="23">
        <f t="shared" si="0"/>
        <v>0.95625562556255639</v>
      </c>
      <c r="E23" s="21"/>
    </row>
    <row r="24" spans="1:5">
      <c r="A24" s="22">
        <v>14</v>
      </c>
      <c r="B24" s="1">
        <v>2.2400000000000002</v>
      </c>
      <c r="C24" s="1">
        <v>0.7</v>
      </c>
      <c r="D24" s="23">
        <f t="shared" si="0"/>
        <v>1.008100810081008</v>
      </c>
      <c r="E24" s="21"/>
    </row>
    <row r="25" spans="1:5">
      <c r="A25" s="22">
        <v>15</v>
      </c>
      <c r="B25" s="1">
        <v>2.2400000000000002</v>
      </c>
      <c r="C25" s="1">
        <v>0.68600000000000005</v>
      </c>
      <c r="D25" s="23">
        <f t="shared" si="0"/>
        <v>0.9879387938793881</v>
      </c>
      <c r="E25" s="21"/>
    </row>
    <row r="26" spans="1:5">
      <c r="A26" s="22">
        <v>16</v>
      </c>
      <c r="B26" s="1">
        <v>2.2400000000000002</v>
      </c>
      <c r="C26" s="1">
        <v>0.69799999999999995</v>
      </c>
      <c r="D26" s="23">
        <f t="shared" si="0"/>
        <v>1.0052205220522052</v>
      </c>
      <c r="E26" s="21"/>
    </row>
    <row r="27" spans="1:5">
      <c r="A27" s="22">
        <v>17</v>
      </c>
      <c r="B27" s="1">
        <v>2.2400000000000002</v>
      </c>
      <c r="C27" s="1">
        <v>0.73199999999999998</v>
      </c>
      <c r="D27" s="23">
        <f t="shared" si="0"/>
        <v>1.0541854185418542</v>
      </c>
      <c r="E27" s="21"/>
    </row>
    <row r="28" spans="1:5">
      <c r="A28" s="22">
        <v>18</v>
      </c>
      <c r="B28" s="1">
        <v>2.2400000000000002</v>
      </c>
      <c r="C28" s="1">
        <v>0.70799999999999996</v>
      </c>
      <c r="D28" s="23">
        <f t="shared" si="0"/>
        <v>1.0196219621962197</v>
      </c>
      <c r="E28" s="21"/>
    </row>
    <row r="29" spans="1:5">
      <c r="A29" s="22">
        <v>19</v>
      </c>
      <c r="B29" s="1">
        <v>2.2400000000000002</v>
      </c>
      <c r="C29" s="1">
        <v>0.69599999999999995</v>
      </c>
      <c r="D29" s="23">
        <f t="shared" si="0"/>
        <v>1.0023402340234022</v>
      </c>
      <c r="E29" s="21"/>
    </row>
    <row r="30" spans="1:5">
      <c r="A30" s="22">
        <v>20</v>
      </c>
      <c r="B30" s="1">
        <v>2.2400000000000002</v>
      </c>
      <c r="C30" s="1">
        <v>0.76500000000000001</v>
      </c>
      <c r="D30" s="23">
        <f t="shared" si="0"/>
        <v>1.1017101710171018</v>
      </c>
      <c r="E30" s="21"/>
    </row>
    <row r="31" spans="1:5">
      <c r="A31" s="24">
        <v>21</v>
      </c>
      <c r="B31" s="2">
        <v>2.23</v>
      </c>
      <c r="C31" s="2">
        <v>0.67700000000000005</v>
      </c>
      <c r="D31" s="25">
        <f t="shared" si="0"/>
        <v>0.97497749774977505</v>
      </c>
      <c r="E31" s="26" t="s">
        <v>40</v>
      </c>
    </row>
    <row r="32" spans="1:5">
      <c r="A32" s="22">
        <v>22</v>
      </c>
      <c r="B32" s="1">
        <v>2.2400000000000002</v>
      </c>
      <c r="C32" s="1">
        <v>0.70099999999999996</v>
      </c>
      <c r="D32" s="23">
        <f t="shared" si="0"/>
        <v>1.0095409540954094</v>
      </c>
      <c r="E32" s="21"/>
    </row>
    <row r="33" spans="1:5">
      <c r="A33" s="22">
        <v>23</v>
      </c>
      <c r="B33" s="1">
        <v>2.2400000000000002</v>
      </c>
      <c r="C33" s="1">
        <v>0.69499999999999995</v>
      </c>
      <c r="D33" s="23">
        <f t="shared" si="0"/>
        <v>1.0009000900090008</v>
      </c>
      <c r="E33" s="21"/>
    </row>
    <row r="34" spans="1:5">
      <c r="A34" s="22">
        <v>24</v>
      </c>
      <c r="B34" s="1">
        <v>2.2400000000000002</v>
      </c>
      <c r="C34" s="1">
        <v>0.67100000000000004</v>
      </c>
      <c r="D34" s="23">
        <f>C34/D$8</f>
        <v>0.96633663366336642</v>
      </c>
      <c r="E34" s="21"/>
    </row>
    <row r="35" spans="1:5">
      <c r="A35" s="27" t="s">
        <v>16</v>
      </c>
      <c r="B35" s="28">
        <f>AVERAGE(B11:B34)</f>
        <v>2.2391666666666681</v>
      </c>
      <c r="C35" s="28">
        <f>AVERAGE(C11:C34)</f>
        <v>0.69437499999999996</v>
      </c>
      <c r="D35" s="29">
        <f>AVERAGE(D11:D34)</f>
        <v>1.0000000000000002</v>
      </c>
      <c r="E35" s="12"/>
    </row>
  </sheetData>
  <autoFilter ref="A10:E35"/>
  <mergeCells count="1">
    <mergeCell ref="A1:D1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중앙_축전지C</vt:lpstr>
      <vt:lpstr>중앙_축전지D</vt:lpstr>
      <vt:lpstr>중앙_축전지E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2025-11-25T08:23:54Z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