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고경민\4. 지게차용\1. 측정 자료\2025년\"/>
    </mc:Choice>
  </mc:AlternateContent>
  <bookViews>
    <workbookView xWindow="0" yWindow="0" windowWidth="28800" windowHeight="12936" activeTab="1"/>
  </bookViews>
  <sheets>
    <sheet name="5020호" sheetId="2" r:id="rId1"/>
    <sheet name="5021호" sheetId="3" r:id="rId2"/>
  </sheets>
  <definedNames>
    <definedName name="_xlnm._FilterDatabase" localSheetId="1" hidden="1">'5021호'!$A$10:$J$10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3" l="1"/>
  <c r="E23" i="3"/>
  <c r="I22" i="3"/>
  <c r="D22" i="3"/>
  <c r="I21" i="3"/>
  <c r="D21" i="3"/>
  <c r="I20" i="3"/>
  <c r="D20" i="3"/>
  <c r="I19" i="3"/>
  <c r="D19" i="3"/>
  <c r="I18" i="3"/>
  <c r="D18" i="3"/>
  <c r="I17" i="3"/>
  <c r="D17" i="3"/>
  <c r="I16" i="3"/>
  <c r="D16" i="3"/>
  <c r="M15" i="3"/>
  <c r="I15" i="3"/>
  <c r="D15" i="3"/>
  <c r="M14" i="3"/>
  <c r="I14" i="3"/>
  <c r="D14" i="3"/>
  <c r="I13" i="3"/>
  <c r="D13" i="3"/>
  <c r="I12" i="3"/>
  <c r="D12" i="3"/>
  <c r="M11" i="3"/>
  <c r="I11" i="3"/>
  <c r="D11" i="3"/>
  <c r="M10" i="3"/>
  <c r="M13" i="3" l="1"/>
  <c r="H23" i="3"/>
  <c r="G23" i="3" s="1"/>
  <c r="M12" i="3"/>
  <c r="D20" i="2"/>
  <c r="I13" i="2" l="1"/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4" i="2"/>
  <c r="I15" i="2"/>
  <c r="I16" i="2"/>
  <c r="I17" i="2"/>
  <c r="I18" i="2"/>
  <c r="I19" i="2"/>
  <c r="I20" i="2"/>
  <c r="I22" i="2"/>
  <c r="D18" i="2" l="1"/>
  <c r="D19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<sst xmlns="http://schemas.openxmlformats.org/spreadsheetml/2006/main" count="77" uniqueCount="44">
  <si>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</si>
  <si>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</si>
  <si>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</si>
  <si>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</si>
  <si>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</si>
  <si>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</si>
  <si>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</si>
  <si>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</si>
  <si>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</si>
  <si>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</si>
  <si>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</si>
  <si>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</si>
  <si>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</si>
  <si>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</si>
  <si>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</si>
  <si>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</si>
  <si>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</si>
  <si>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</si>
  <si>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</si>
  <si>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</si>
  <si>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</si>
  <si>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</si>
  <si>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</si>
  <si>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</si>
  <si>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</si>
  <si>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</si>
  <si>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-</t>
    <phoneticPr fontId="1" type="noConversion"/>
  </si>
  <si>
    <t xml:space="preserve">                                     지게차 점검 일지  (    2025.    10 .  27   )</t>
    <phoneticPr fontId="1" type="noConversion"/>
  </si>
  <si>
    <t>한국로지스풀 CJ평택사조</t>
    <phoneticPr fontId="1" type="noConversion"/>
  </si>
  <si>
    <t>사용시간 저하</t>
    <phoneticPr fontId="1" type="noConversion"/>
  </si>
  <si>
    <t>이민웅</t>
    <phoneticPr fontId="1" type="noConversion"/>
  </si>
  <si>
    <t>010-2420-8439</t>
    <phoneticPr fontId="1" type="noConversion"/>
  </si>
  <si>
    <t>클라크 CRX25FL</t>
    <phoneticPr fontId="1" type="noConversion"/>
  </si>
  <si>
    <t>2024.10.18</t>
    <phoneticPr fontId="1" type="noConversion"/>
  </si>
  <si>
    <t>VCF335-48V(PIJ01922C)</t>
    <phoneticPr fontId="1" type="noConversion"/>
  </si>
  <si>
    <t>봉골농장(수성운반기계)</t>
    <phoneticPr fontId="1" type="noConversion"/>
  </si>
  <si>
    <t>윤용광 / 수성 담당자</t>
    <phoneticPr fontId="1" type="noConversion"/>
  </si>
  <si>
    <t>010-4155-1883 / 010-4070-5161</t>
    <phoneticPr fontId="1" type="noConversion"/>
  </si>
  <si>
    <t>수성 SBF25A</t>
    <phoneticPr fontId="1" type="noConversion"/>
  </si>
  <si>
    <t>VCJ6-48V(PIJ01378S)</t>
    <phoneticPr fontId="1" type="noConversion"/>
  </si>
  <si>
    <t>2024.09.23</t>
    <phoneticPr fontId="1" type="noConversion"/>
  </si>
  <si>
    <t>2024.09.27</t>
    <phoneticPr fontId="1" type="noConversion"/>
  </si>
  <si>
    <t>157.5A, 2.01~2.04V</t>
    <phoneticPr fontId="1" type="noConversion"/>
  </si>
  <si>
    <t xml:space="preserve">                                     지게차 점검 일지  (    2025.    11 .  14 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</si>
</sst>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2" fontId="5" fillId="2" borderId="9" xfId="0" applyNumberFormat="1" applyFont="1" applyFill="1" applyBorder="1" applyAlignment="1">
      <alignment horizontal="center" vertical="center"/>
    </xf>
    <xf numFmtId="176" fontId="5" fillId="2" borderId="40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99059</xdr:colOff>
      <xdr:row>25</xdr:row>
      <xdr:rowOff>69152</xdr:rowOff>
    </xdr:from>
    <xdr:to>
      <xdr:col>3</xdr:col>
      <xdr:colOff>841236</xdr:colOff>
      <xdr:row>36</xdr:row>
      <xdr:rowOff>30480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59" y="7719632"/>
          <a:ext cx="3409177" cy="2056828"/>
        </a:xfrm>
        <a:prstGeom prst="rect">
          <a:avLst/>
        </a:prstGeom>
      </xdr:spPr>
    </xdr:pic>
    <xdr:clientData/>
  </xdr:twoCellAnchor>
  <xdr:twoCellAnchor editAs="oneCell">
    <xdr:from>
      <xdr:col>4</xdr:col>
      <xdr:colOff>3214</xdr:colOff>
      <xdr:row>24</xdr:row>
      <xdr:rowOff>160022</xdr:rowOff>
    </xdr:from>
    <xdr:to>
      <xdr:col>5</xdr:col>
      <xdr:colOff>799506</xdr:colOff>
      <xdr:row>37</xdr:row>
      <xdr:rowOff>76204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 flipV="1">
          <a:off x="3369349" y="7919087"/>
          <a:ext cx="2392682" cy="1794512"/>
        </a:xfrm>
        <a:prstGeom prst="rect">
          <a:avLst/>
        </a:prstGeom>
      </xdr:spPr>
    </xdr:pic>
    <xdr:clientData/>
  </xdr:twoCellAnchor>
  <xdr:twoCellAnchor editAs="oneCell">
    <xdr:from>
      <xdr:col>5</xdr:col>
      <xdr:colOff>940080</xdr:colOff>
      <xdr:row>26</xdr:row>
      <xdr:rowOff>144408</xdr:rowOff>
    </xdr:from>
    <xdr:to>
      <xdr:col>8</xdr:col>
      <xdr:colOff>45720</xdr:colOff>
      <xdr:row>35</xdr:row>
      <xdr:rowOff>56524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3520" y="7985388"/>
          <a:ext cx="2100300" cy="1626616"/>
        </a:xfrm>
        <a:prstGeom prst="rect">
          <a:avLst/>
        </a:prstGeom>
      </xdr:spPr>
    </xdr:pic>
    <xdr:clientData/>
  </xdr:twoCellAnchor>
  <xdr:twoCellAnchor editAs="oneCell">
    <xdr:from>
      <xdr:col>8</xdr:col>
      <xdr:colOff>137161</xdr:colOff>
      <xdr:row>25</xdr:row>
      <xdr:rowOff>7625</xdr:rowOff>
    </xdr:from>
    <xdr:to>
      <xdr:col>9</xdr:col>
      <xdr:colOff>876298</xdr:colOff>
      <xdr:row>37</xdr:row>
      <xdr:rowOff>38101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505702" y="7947664"/>
          <a:ext cx="2316476" cy="17373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zoomScaleNormal="100" workbookViewId="0">
      <selection sqref="A1:XFD1048576"/>
    </sheetView>
  </sheetViews>
  <sheetFormatPr defaultRowHeight="15" x14ac:dyDescent="0.4"/>
  <cols>
    <col min="1" max="1" width="8.796875" style="31"/>
    <col min="2" max="6" width="13.09765625" style="31" customWidth="1"/>
    <col min="7" max="10" width="13.09765625" style="1" customWidth="1"/>
    <col min="11" max="16384" width="8.796875" style="1"/>
  </cols>
  <sheetData>
    <row r="1" spans="1:13" ht="27.6" thickBot="1" x14ac:dyDescent="0.45">
      <c r="A1" s="76" t="s">
        <v>27</v>
      </c>
      <c r="B1" s="76"/>
      <c r="C1" s="76"/>
      <c r="D1" s="76"/>
      <c r="E1" s="76"/>
      <c r="F1" s="76"/>
      <c r="G1" s="76"/>
      <c r="H1" s="76"/>
      <c r="I1" s="76"/>
      <c r="J1" s="76"/>
    </row>
    <row r="2" spans="1:13" ht="23.4" customHeight="1" x14ac:dyDescent="0.4">
      <c r="A2" s="2" t="s">
        <v>0</v>
      </c>
      <c r="B2" s="77" t="s">
        <v>29</v>
      </c>
      <c r="C2" s="78"/>
      <c r="D2" s="79"/>
      <c r="E2" s="79"/>
      <c r="F2" s="3" t="s">
        <v>13</v>
      </c>
      <c r="G2" s="80"/>
      <c r="H2" s="81"/>
      <c r="I2" s="82"/>
      <c r="J2" s="83"/>
    </row>
    <row r="3" spans="1:13" ht="23.4" customHeight="1" x14ac:dyDescent="0.4">
      <c r="A3" s="4" t="s">
        <v>1</v>
      </c>
      <c r="B3" s="73" t="s">
        <v>28</v>
      </c>
      <c r="C3" s="74"/>
      <c r="D3" s="74"/>
      <c r="E3" s="75"/>
      <c r="F3" s="4" t="s">
        <v>4</v>
      </c>
      <c r="G3" s="55"/>
      <c r="H3" s="56"/>
      <c r="I3" s="57"/>
      <c r="J3" s="58"/>
    </row>
    <row r="4" spans="1:13" ht="23.4" customHeight="1" x14ac:dyDescent="0.4">
      <c r="A4" s="4" t="s">
        <v>12</v>
      </c>
      <c r="B4" s="73" t="s">
        <v>30</v>
      </c>
      <c r="C4" s="74"/>
      <c r="D4" s="74"/>
      <c r="E4" s="75"/>
      <c r="F4" s="5" t="s">
        <v>14</v>
      </c>
      <c r="G4" s="55" t="s">
        <v>31</v>
      </c>
      <c r="H4" s="56"/>
      <c r="I4" s="57"/>
      <c r="J4" s="58"/>
    </row>
    <row r="5" spans="1:13" ht="23.4" customHeight="1" x14ac:dyDescent="0.4">
      <c r="A5" s="4" t="s">
        <v>2</v>
      </c>
      <c r="B5" s="52" t="s">
        <v>34</v>
      </c>
      <c r="C5" s="53"/>
      <c r="D5" s="54"/>
      <c r="E5" s="54"/>
      <c r="F5" s="4" t="s">
        <v>5</v>
      </c>
      <c r="G5" s="55"/>
      <c r="H5" s="56"/>
      <c r="I5" s="57"/>
      <c r="J5" s="58"/>
    </row>
    <row r="6" spans="1:13" ht="23.4" customHeight="1" x14ac:dyDescent="0.4">
      <c r="A6" s="4" t="s">
        <v>3</v>
      </c>
      <c r="B6" s="59" t="s">
        <v>33</v>
      </c>
      <c r="C6" s="60"/>
      <c r="D6" s="61"/>
      <c r="E6" s="61"/>
      <c r="F6" s="4" t="s">
        <v>6</v>
      </c>
      <c r="G6" s="62"/>
      <c r="H6" s="63"/>
      <c r="I6" s="64"/>
      <c r="J6" s="65"/>
    </row>
    <row r="7" spans="1:13" ht="23.4" customHeight="1" thickBot="1" x14ac:dyDescent="0.45">
      <c r="A7" s="6" t="s">
        <v>18</v>
      </c>
      <c r="B7" s="66" t="s">
        <v>26</v>
      </c>
      <c r="C7" s="67"/>
      <c r="D7" s="68"/>
      <c r="E7" s="68"/>
      <c r="F7" s="6" t="s">
        <v>25</v>
      </c>
      <c r="G7" s="69" t="s">
        <v>32</v>
      </c>
      <c r="H7" s="70"/>
      <c r="I7" s="71"/>
      <c r="J7" s="72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0</v>
      </c>
    </row>
    <row r="11" spans="1:13" ht="27" customHeight="1" thickTop="1" x14ac:dyDescent="0.4">
      <c r="A11" s="19">
        <v>1</v>
      </c>
      <c r="B11" s="20"/>
      <c r="C11" s="21"/>
      <c r="D11" s="21">
        <f>$C11+0.0007*($E11-25)</f>
        <v>-1.7499999999999998E-2</v>
      </c>
      <c r="E11" s="22"/>
      <c r="F11" s="23">
        <v>13</v>
      </c>
      <c r="G11" s="20"/>
      <c r="H11" s="21"/>
      <c r="I11" s="21">
        <f>$H11+0.0007*($J11-25)</f>
        <v>-1.7499999999999998E-2</v>
      </c>
      <c r="J11" s="22"/>
      <c r="L11" s="17" t="s">
        <v>20</v>
      </c>
      <c r="M11" s="18">
        <f>MIN(B11:B22,G11:G22)</f>
        <v>0</v>
      </c>
    </row>
    <row r="12" spans="1:13" ht="27" customHeight="1" x14ac:dyDescent="0.4">
      <c r="A12" s="24">
        <v>2</v>
      </c>
      <c r="B12" s="20"/>
      <c r="C12" s="21"/>
      <c r="D12" s="21">
        <f t="shared" ref="D12:D22" si="0">$C12+0.0007*($E12-25)</f>
        <v>-1.7499999999999998E-2</v>
      </c>
      <c r="E12" s="22"/>
      <c r="F12" s="25">
        <v>14</v>
      </c>
      <c r="G12" s="20"/>
      <c r="H12" s="21"/>
      <c r="I12" s="21">
        <f t="shared" ref="I12:I22" si="1">$H12+0.0007*($J12-25)</f>
        <v>-1.7499999999999998E-2</v>
      </c>
      <c r="J12" s="22"/>
      <c r="L12" s="17" t="s">
        <v>21</v>
      </c>
      <c r="M12" s="26">
        <f>MAX(D11:D22,I11:I22)</f>
        <v>-1.7499999999999998E-2</v>
      </c>
    </row>
    <row r="13" spans="1:13" ht="27" customHeight="1" x14ac:dyDescent="0.4">
      <c r="A13" s="24">
        <v>3</v>
      </c>
      <c r="B13" s="20"/>
      <c r="C13" s="21"/>
      <c r="D13" s="21">
        <f t="shared" si="0"/>
        <v>-1.7499999999999998E-2</v>
      </c>
      <c r="E13" s="22"/>
      <c r="F13" s="25">
        <v>15</v>
      </c>
      <c r="G13" s="20"/>
      <c r="H13" s="21"/>
      <c r="I13" s="21">
        <f t="shared" si="1"/>
        <v>-1.7499999999999998E-2</v>
      </c>
      <c r="J13" s="22"/>
      <c r="L13" s="17" t="s">
        <v>22</v>
      </c>
      <c r="M13" s="26">
        <f>MIN(D11:D22,I11:I22)</f>
        <v>-1.7499999999999998E-2</v>
      </c>
    </row>
    <row r="14" spans="1:13" ht="27" customHeight="1" x14ac:dyDescent="0.4">
      <c r="A14" s="24">
        <v>4</v>
      </c>
      <c r="B14" s="20"/>
      <c r="C14" s="21"/>
      <c r="D14" s="21">
        <f t="shared" si="0"/>
        <v>-1.7499999999999998E-2</v>
      </c>
      <c r="E14" s="22"/>
      <c r="F14" s="25">
        <v>16</v>
      </c>
      <c r="G14" s="20"/>
      <c r="H14" s="21"/>
      <c r="I14" s="21">
        <f t="shared" si="1"/>
        <v>-1.7499999999999998E-2</v>
      </c>
      <c r="J14" s="22"/>
      <c r="L14" s="17" t="s">
        <v>23</v>
      </c>
      <c r="M14" s="1">
        <f>MAX(E11:E22,J11:J22)</f>
        <v>0</v>
      </c>
    </row>
    <row r="15" spans="1:13" ht="27" customHeight="1" x14ac:dyDescent="0.4">
      <c r="A15" s="24">
        <v>5</v>
      </c>
      <c r="B15" s="20"/>
      <c r="C15" s="21"/>
      <c r="D15" s="21">
        <f t="shared" si="0"/>
        <v>-1.7499999999999998E-2</v>
      </c>
      <c r="E15" s="22"/>
      <c r="F15" s="25">
        <v>17</v>
      </c>
      <c r="G15" s="20"/>
      <c r="H15" s="21"/>
      <c r="I15" s="21">
        <f t="shared" si="1"/>
        <v>-1.7499999999999998E-2</v>
      </c>
      <c r="J15" s="22"/>
      <c r="L15" s="17" t="s">
        <v>24</v>
      </c>
      <c r="M15" s="1">
        <f>MIN(E11:E22,J11:J22)</f>
        <v>0</v>
      </c>
    </row>
    <row r="16" spans="1:13" ht="27" customHeight="1" x14ac:dyDescent="0.4">
      <c r="A16" s="24">
        <v>6</v>
      </c>
      <c r="B16" s="20"/>
      <c r="C16" s="21"/>
      <c r="D16" s="21">
        <f t="shared" si="0"/>
        <v>-1.7499999999999998E-2</v>
      </c>
      <c r="E16" s="22"/>
      <c r="F16" s="25">
        <v>18</v>
      </c>
      <c r="G16" s="20"/>
      <c r="H16" s="21"/>
      <c r="I16" s="21">
        <f t="shared" si="1"/>
        <v>-1.7499999999999998E-2</v>
      </c>
      <c r="J16" s="22"/>
      <c r="L16" s="27"/>
    </row>
    <row r="17" spans="1:12" ht="27" customHeight="1" x14ac:dyDescent="0.4">
      <c r="A17" s="24">
        <v>7</v>
      </c>
      <c r="B17" s="20"/>
      <c r="C17" s="21"/>
      <c r="D17" s="21">
        <f>$C17+0.0007*($E17-25)</f>
        <v>-1.7499999999999998E-2</v>
      </c>
      <c r="E17" s="22"/>
      <c r="F17" s="25">
        <v>19</v>
      </c>
      <c r="G17" s="20"/>
      <c r="H17" s="21"/>
      <c r="I17" s="21">
        <f t="shared" si="1"/>
        <v>-1.7499999999999998E-2</v>
      </c>
      <c r="J17" s="22"/>
      <c r="L17" s="27"/>
    </row>
    <row r="18" spans="1:12" ht="27" customHeight="1" x14ac:dyDescent="0.4">
      <c r="A18" s="24">
        <v>8</v>
      </c>
      <c r="B18" s="20"/>
      <c r="C18" s="21"/>
      <c r="D18" s="21">
        <f t="shared" si="0"/>
        <v>-1.7499999999999998E-2</v>
      </c>
      <c r="E18" s="22"/>
      <c r="F18" s="25">
        <v>20</v>
      </c>
      <c r="G18" s="20"/>
      <c r="H18" s="21"/>
      <c r="I18" s="21">
        <f t="shared" si="1"/>
        <v>-1.7499999999999998E-2</v>
      </c>
      <c r="J18" s="22"/>
      <c r="L18" s="27"/>
    </row>
    <row r="19" spans="1:12" ht="27" customHeight="1" x14ac:dyDescent="0.4">
      <c r="A19" s="24">
        <v>9</v>
      </c>
      <c r="B19" s="20"/>
      <c r="C19" s="21"/>
      <c r="D19" s="21">
        <f t="shared" si="0"/>
        <v>-1.7499999999999998E-2</v>
      </c>
      <c r="E19" s="22"/>
      <c r="F19" s="25">
        <v>21</v>
      </c>
      <c r="G19" s="20"/>
      <c r="H19" s="21"/>
      <c r="I19" s="21">
        <f t="shared" si="1"/>
        <v>-1.7499999999999998E-2</v>
      </c>
      <c r="J19" s="22"/>
      <c r="L19" s="27"/>
    </row>
    <row r="20" spans="1:12" ht="27" customHeight="1" x14ac:dyDescent="0.4">
      <c r="A20" s="24">
        <v>10</v>
      </c>
      <c r="B20" s="20"/>
      <c r="C20" s="21"/>
      <c r="D20" s="21">
        <f t="shared" si="0"/>
        <v>-1.7499999999999998E-2</v>
      </c>
      <c r="E20" s="22"/>
      <c r="F20" s="25">
        <v>22</v>
      </c>
      <c r="G20" s="20"/>
      <c r="H20" s="21"/>
      <c r="I20" s="21">
        <f t="shared" si="1"/>
        <v>-1.7499999999999998E-2</v>
      </c>
      <c r="J20" s="22"/>
      <c r="L20" s="27"/>
    </row>
    <row r="21" spans="1:12" ht="27" customHeight="1" x14ac:dyDescent="0.4">
      <c r="A21" s="24">
        <v>11</v>
      </c>
      <c r="B21" s="20"/>
      <c r="C21" s="21"/>
      <c r="D21" s="21">
        <f t="shared" si="0"/>
        <v>-1.7499999999999998E-2</v>
      </c>
      <c r="E21" s="22"/>
      <c r="F21" s="25">
        <v>23</v>
      </c>
      <c r="G21" s="20"/>
      <c r="H21" s="21"/>
      <c r="I21" s="21">
        <f t="shared" si="1"/>
        <v>-1.7499999999999998E-2</v>
      </c>
      <c r="J21" s="22"/>
      <c r="L21" s="27"/>
    </row>
    <row r="22" spans="1:12" ht="27" customHeight="1" thickBot="1" x14ac:dyDescent="0.45">
      <c r="A22" s="28">
        <v>12</v>
      </c>
      <c r="B22" s="20"/>
      <c r="C22" s="29"/>
      <c r="D22" s="29">
        <f t="shared" si="0"/>
        <v>-1.7499999999999998E-2</v>
      </c>
      <c r="E22" s="22"/>
      <c r="F22" s="30">
        <v>24</v>
      </c>
      <c r="G22" s="20"/>
      <c r="H22" s="29"/>
      <c r="I22" s="29">
        <f t="shared" si="1"/>
        <v>-1.7499999999999998E-2</v>
      </c>
      <c r="J22" s="22"/>
      <c r="L22" s="27"/>
    </row>
    <row r="23" spans="1:12" ht="16.8" x14ac:dyDescent="0.4">
      <c r="E23" s="32">
        <f>SUM(E11:E22)</f>
        <v>0</v>
      </c>
      <c r="G23" s="33">
        <f>+H23/24</f>
        <v>0</v>
      </c>
      <c r="H23" s="34">
        <f>+J23+E23</f>
        <v>0</v>
      </c>
      <c r="J23" s="34">
        <f>SUM(J11:J22)</f>
        <v>0</v>
      </c>
      <c r="L23" s="27"/>
    </row>
    <row r="24" spans="1:12" ht="17.399999999999999" thickBot="1" x14ac:dyDescent="0.45">
      <c r="A24" s="51" t="s">
        <v>11</v>
      </c>
      <c r="B24" s="51"/>
      <c r="L24" s="27"/>
    </row>
    <row r="25" spans="1:12" x14ac:dyDescent="0.4">
      <c r="A25" s="45"/>
      <c r="B25" s="46"/>
      <c r="C25" s="46"/>
      <c r="D25" s="46"/>
      <c r="E25" s="46"/>
      <c r="F25" s="46"/>
      <c r="G25" s="46"/>
      <c r="H25" s="46"/>
      <c r="I25" s="46"/>
      <c r="J25" s="47"/>
      <c r="L25" s="27"/>
    </row>
    <row r="26" spans="1:12" x14ac:dyDescent="0.4">
      <c r="A26" s="48"/>
      <c r="B26" s="49"/>
      <c r="C26" s="49"/>
      <c r="D26" s="49"/>
      <c r="E26" s="49"/>
      <c r="F26" s="49"/>
      <c r="G26" s="49"/>
      <c r="H26" s="49"/>
      <c r="I26" s="49"/>
      <c r="J26" s="50"/>
      <c r="L26" s="27"/>
    </row>
    <row r="27" spans="1:12" x14ac:dyDescent="0.4">
      <c r="A27" s="48"/>
      <c r="B27" s="49"/>
      <c r="C27" s="49"/>
      <c r="D27" s="49"/>
      <c r="E27" s="49"/>
      <c r="F27" s="49"/>
      <c r="G27" s="49"/>
      <c r="H27" s="49"/>
      <c r="I27" s="49"/>
      <c r="J27" s="50"/>
      <c r="L27" s="27"/>
    </row>
    <row r="28" spans="1:12" x14ac:dyDescent="0.4">
      <c r="A28" s="48"/>
      <c r="B28" s="49"/>
      <c r="C28" s="49"/>
      <c r="D28" s="49"/>
      <c r="E28" s="49"/>
      <c r="F28" s="49"/>
      <c r="G28" s="49"/>
      <c r="H28" s="49"/>
      <c r="I28" s="49"/>
      <c r="J28" s="50"/>
      <c r="L28" s="27"/>
    </row>
    <row r="29" spans="1:12" x14ac:dyDescent="0.4">
      <c r="A29" s="48"/>
      <c r="B29" s="49"/>
      <c r="C29" s="49"/>
      <c r="D29" s="49"/>
      <c r="E29" s="49"/>
      <c r="F29" s="49"/>
      <c r="G29" s="49"/>
      <c r="H29" s="49"/>
      <c r="I29" s="49"/>
      <c r="J29" s="50"/>
      <c r="L29" s="27"/>
    </row>
    <row r="30" spans="1:12" x14ac:dyDescent="0.4">
      <c r="A30" s="48"/>
      <c r="B30" s="49"/>
      <c r="C30" s="49"/>
      <c r="D30" s="49"/>
      <c r="E30" s="49"/>
      <c r="F30" s="49"/>
      <c r="G30" s="49"/>
      <c r="H30" s="49"/>
      <c r="I30" s="49"/>
      <c r="J30" s="50"/>
      <c r="L30" s="27"/>
    </row>
    <row r="31" spans="1:12" x14ac:dyDescent="0.4">
      <c r="A31" s="48"/>
      <c r="B31" s="49"/>
      <c r="C31" s="49"/>
      <c r="D31" s="49"/>
      <c r="E31" s="49"/>
      <c r="F31" s="49"/>
      <c r="G31" s="49"/>
      <c r="H31" s="49"/>
      <c r="I31" s="49"/>
      <c r="J31" s="50"/>
      <c r="L31" s="27"/>
    </row>
    <row r="32" spans="1:12" x14ac:dyDescent="0.4">
      <c r="A32" s="48"/>
      <c r="B32" s="49"/>
      <c r="C32" s="49"/>
      <c r="D32" s="49"/>
      <c r="E32" s="49"/>
      <c r="F32" s="49"/>
      <c r="G32" s="49"/>
      <c r="H32" s="49"/>
      <c r="I32" s="49"/>
      <c r="J32" s="50"/>
      <c r="L32" s="27"/>
    </row>
    <row r="33" spans="1:12" x14ac:dyDescent="0.4">
      <c r="A33" s="48"/>
      <c r="B33" s="49"/>
      <c r="C33" s="49"/>
      <c r="D33" s="49"/>
      <c r="E33" s="49"/>
      <c r="F33" s="49"/>
      <c r="G33" s="49"/>
      <c r="H33" s="49"/>
      <c r="I33" s="49"/>
      <c r="J33" s="50"/>
      <c r="L33" s="27"/>
    </row>
    <row r="34" spans="1:12" x14ac:dyDescent="0.4">
      <c r="A34" s="48"/>
      <c r="B34" s="49"/>
      <c r="C34" s="49"/>
      <c r="D34" s="49"/>
      <c r="E34" s="49"/>
      <c r="F34" s="49"/>
      <c r="G34" s="49"/>
      <c r="H34" s="49"/>
      <c r="I34" s="49"/>
      <c r="J34" s="50"/>
    </row>
    <row r="35" spans="1:12" x14ac:dyDescent="0.4">
      <c r="A35" s="48"/>
      <c r="B35" s="49"/>
      <c r="C35" s="49"/>
      <c r="D35" s="49"/>
      <c r="E35" s="49"/>
      <c r="F35" s="49"/>
      <c r="G35" s="49"/>
      <c r="H35" s="49"/>
      <c r="I35" s="49"/>
      <c r="J35" s="50"/>
    </row>
    <row r="36" spans="1:12" x14ac:dyDescent="0.4">
      <c r="A36" s="48"/>
      <c r="B36" s="49"/>
      <c r="C36" s="49"/>
      <c r="D36" s="49"/>
      <c r="E36" s="49"/>
      <c r="F36" s="49"/>
      <c r="G36" s="49"/>
      <c r="H36" s="49"/>
      <c r="I36" s="49"/>
      <c r="J36" s="50"/>
    </row>
    <row r="37" spans="1:12" x14ac:dyDescent="0.4">
      <c r="A37" s="48"/>
      <c r="B37" s="49"/>
      <c r="C37" s="49"/>
      <c r="D37" s="49"/>
      <c r="E37" s="49"/>
      <c r="F37" s="49"/>
      <c r="G37" s="49"/>
      <c r="H37" s="49"/>
      <c r="I37" s="49"/>
      <c r="J37" s="50"/>
    </row>
    <row r="38" spans="1:12" x14ac:dyDescent="0.4">
      <c r="A38" s="48"/>
      <c r="B38" s="49"/>
      <c r="C38" s="49"/>
      <c r="D38" s="49"/>
      <c r="E38" s="49"/>
      <c r="F38" s="49"/>
      <c r="G38" s="49"/>
      <c r="H38" s="49"/>
      <c r="I38" s="49"/>
      <c r="J38" s="50"/>
    </row>
    <row r="39" spans="1:12" ht="0.6" customHeight="1" thickBot="1" x14ac:dyDescent="0.45">
      <c r="A39" s="35"/>
      <c r="B39" s="35"/>
      <c r="C39" s="35"/>
      <c r="D39" s="35"/>
      <c r="E39" s="35"/>
      <c r="F39" s="35"/>
      <c r="G39" s="36"/>
      <c r="H39" s="36"/>
      <c r="I39" s="36"/>
      <c r="J39" s="37"/>
    </row>
    <row r="40" spans="1:12" x14ac:dyDescent="0.4">
      <c r="A40" s="12"/>
      <c r="B40" s="12"/>
      <c r="C40" s="12"/>
      <c r="D40" s="12"/>
      <c r="E40" s="12"/>
      <c r="F40" s="12"/>
      <c r="G40" s="38"/>
      <c r="H40" s="38"/>
      <c r="I40" s="38"/>
      <c r="J40" s="38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abSelected="1" workbookViewId="0">
      <selection sqref="A1:J1"/>
    </sheetView>
  </sheetViews>
  <sheetFormatPr defaultRowHeight="15" x14ac:dyDescent="0.4"/>
  <cols>
    <col min="1" max="1" width="8.796875" style="31"/>
    <col min="2" max="6" width="13.09765625" style="31" customWidth="1"/>
    <col min="7" max="10" width="13.09765625" style="1" customWidth="1"/>
    <col min="11" max="16384" width="8.796875" style="1"/>
  </cols>
  <sheetData>
    <row r="1" spans="1:13" ht="27.6" thickBot="1" x14ac:dyDescent="0.45">
      <c r="A1" s="76" t="s">
        <v>43</v>
      </c>
      <c r="B1" s="76"/>
      <c r="C1" s="76"/>
      <c r="D1" s="76"/>
      <c r="E1" s="76"/>
      <c r="F1" s="76"/>
      <c r="G1" s="76"/>
      <c r="H1" s="76"/>
      <c r="I1" s="76"/>
      <c r="J1" s="76"/>
    </row>
    <row r="2" spans="1:13" ht="23.4" customHeight="1" x14ac:dyDescent="0.4">
      <c r="A2" s="2" t="s">
        <v>0</v>
      </c>
      <c r="B2" s="77" t="s">
        <v>29</v>
      </c>
      <c r="C2" s="78"/>
      <c r="D2" s="79"/>
      <c r="E2" s="79"/>
      <c r="F2" s="3" t="s">
        <v>13</v>
      </c>
      <c r="G2" s="80"/>
      <c r="H2" s="81"/>
      <c r="I2" s="82"/>
      <c r="J2" s="83"/>
    </row>
    <row r="3" spans="1:13" ht="23.4" customHeight="1" x14ac:dyDescent="0.4">
      <c r="A3" s="4" t="s">
        <v>1</v>
      </c>
      <c r="B3" s="73" t="s">
        <v>35</v>
      </c>
      <c r="C3" s="74"/>
      <c r="D3" s="74"/>
      <c r="E3" s="75"/>
      <c r="F3" s="4" t="s">
        <v>4</v>
      </c>
      <c r="G3" s="55"/>
      <c r="H3" s="56"/>
      <c r="I3" s="57"/>
      <c r="J3" s="58"/>
    </row>
    <row r="4" spans="1:13" ht="23.4" customHeight="1" x14ac:dyDescent="0.4">
      <c r="A4" s="4" t="s">
        <v>12</v>
      </c>
      <c r="B4" s="73" t="s">
        <v>36</v>
      </c>
      <c r="C4" s="74"/>
      <c r="D4" s="74"/>
      <c r="E4" s="75"/>
      <c r="F4" s="5" t="s">
        <v>14</v>
      </c>
      <c r="G4" s="55" t="s">
        <v>37</v>
      </c>
      <c r="H4" s="56"/>
      <c r="I4" s="57"/>
      <c r="J4" s="58"/>
    </row>
    <row r="5" spans="1:13" ht="23.4" customHeight="1" x14ac:dyDescent="0.4">
      <c r="A5" s="4" t="s">
        <v>2</v>
      </c>
      <c r="B5" s="52" t="s">
        <v>39</v>
      </c>
      <c r="C5" s="53"/>
      <c r="D5" s="54"/>
      <c r="E5" s="54"/>
      <c r="F5" s="4" t="s">
        <v>5</v>
      </c>
      <c r="G5" s="55" t="s">
        <v>42</v>
      </c>
      <c r="H5" s="56"/>
      <c r="I5" s="57"/>
      <c r="J5" s="58"/>
    </row>
    <row r="6" spans="1:13" ht="23.4" customHeight="1" x14ac:dyDescent="0.4">
      <c r="A6" s="4" t="s">
        <v>3</v>
      </c>
      <c r="B6" s="59" t="s">
        <v>40</v>
      </c>
      <c r="C6" s="60"/>
      <c r="D6" s="61"/>
      <c r="E6" s="61"/>
      <c r="F6" s="4" t="s">
        <v>6</v>
      </c>
      <c r="G6" s="62"/>
      <c r="H6" s="63"/>
      <c r="I6" s="64"/>
      <c r="J6" s="65"/>
    </row>
    <row r="7" spans="1:13" ht="23.4" customHeight="1" thickBot="1" x14ac:dyDescent="0.45">
      <c r="A7" s="6" t="s">
        <v>18</v>
      </c>
      <c r="B7" s="66" t="s">
        <v>41</v>
      </c>
      <c r="C7" s="67"/>
      <c r="D7" s="68"/>
      <c r="E7" s="68"/>
      <c r="F7" s="6" t="s">
        <v>25</v>
      </c>
      <c r="G7" s="69" t="s">
        <v>38</v>
      </c>
      <c r="H7" s="70"/>
      <c r="I7" s="71"/>
      <c r="J7" s="72"/>
    </row>
    <row r="8" spans="1:13" ht="16.8" x14ac:dyDescent="0.4">
      <c r="A8" s="7"/>
      <c r="B8" s="8"/>
      <c r="C8" s="8"/>
      <c r="D8" s="8"/>
      <c r="E8" s="8"/>
      <c r="F8" s="7"/>
      <c r="G8" s="39"/>
      <c r="H8" s="39"/>
      <c r="I8" s="39"/>
      <c r="J8" s="39"/>
    </row>
    <row r="9" spans="1:13" ht="17.399999999999999" thickBot="1" x14ac:dyDescent="0.45">
      <c r="A9" s="10"/>
      <c r="B9" s="11"/>
      <c r="C9" s="11"/>
      <c r="D9" s="11"/>
      <c r="E9" s="11"/>
      <c r="F9" s="10"/>
      <c r="G9" s="40"/>
      <c r="H9" s="40"/>
      <c r="I9" s="40"/>
      <c r="J9" s="40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2.1800000000000002</v>
      </c>
    </row>
    <row r="11" spans="1:13" ht="27" customHeight="1" thickTop="1" x14ac:dyDescent="0.4">
      <c r="A11" s="19">
        <v>1</v>
      </c>
      <c r="B11" s="20">
        <v>2.17</v>
      </c>
      <c r="C11" s="21">
        <v>1.2929999999999999</v>
      </c>
      <c r="D11" s="21">
        <f>$C11+0.0007*($E11-25)</f>
        <v>1.2915999999999999</v>
      </c>
      <c r="E11" s="22">
        <v>23</v>
      </c>
      <c r="F11" s="23">
        <v>13</v>
      </c>
      <c r="G11" s="20">
        <v>2.17</v>
      </c>
      <c r="H11" s="21">
        <v>1.29</v>
      </c>
      <c r="I11" s="21">
        <f>$H11+0.0007*($J11-25)</f>
        <v>1.2886</v>
      </c>
      <c r="J11" s="22">
        <v>23</v>
      </c>
      <c r="L11" s="17" t="s">
        <v>20</v>
      </c>
      <c r="M11" s="18">
        <f>MIN(B11:B22,G11:G22)</f>
        <v>0.01</v>
      </c>
    </row>
    <row r="12" spans="1:13" ht="27" customHeight="1" x14ac:dyDescent="0.4">
      <c r="A12" s="24">
        <v>2</v>
      </c>
      <c r="B12" s="20">
        <v>2.17</v>
      </c>
      <c r="C12" s="21">
        <v>1.2909999999999999</v>
      </c>
      <c r="D12" s="21">
        <f t="shared" ref="D12:D22" si="0">$C12+0.0007*($E12-25)</f>
        <v>1.2895999999999999</v>
      </c>
      <c r="E12" s="22">
        <v>23</v>
      </c>
      <c r="F12" s="25">
        <v>14</v>
      </c>
      <c r="G12" s="20">
        <v>2.17</v>
      </c>
      <c r="H12" s="21">
        <v>1.292</v>
      </c>
      <c r="I12" s="21">
        <f t="shared" ref="I12:I22" si="1">$H12+0.0007*($J12-25)</f>
        <v>1.2906</v>
      </c>
      <c r="J12" s="22">
        <v>23</v>
      </c>
      <c r="L12" s="17" t="s">
        <v>21</v>
      </c>
      <c r="M12" s="26">
        <f>MAX(D11:D22,I11:I22)</f>
        <v>1.2983</v>
      </c>
    </row>
    <row r="13" spans="1:13" ht="27" customHeight="1" x14ac:dyDescent="0.4">
      <c r="A13" s="24">
        <v>3</v>
      </c>
      <c r="B13" s="20">
        <v>2.17</v>
      </c>
      <c r="C13" s="21">
        <v>1.2909999999999999</v>
      </c>
      <c r="D13" s="21">
        <f t="shared" si="0"/>
        <v>1.2895999999999999</v>
      </c>
      <c r="E13" s="22">
        <v>23</v>
      </c>
      <c r="F13" s="25">
        <v>15</v>
      </c>
      <c r="G13" s="20">
        <v>2.17</v>
      </c>
      <c r="H13" s="21">
        <v>1.292</v>
      </c>
      <c r="I13" s="21">
        <f t="shared" si="1"/>
        <v>1.2906</v>
      </c>
      <c r="J13" s="22">
        <v>23</v>
      </c>
      <c r="L13" s="17" t="s">
        <v>22</v>
      </c>
      <c r="M13" s="26">
        <f>MIN(D11:D22,I11:I22)</f>
        <v>1.0039</v>
      </c>
    </row>
    <row r="14" spans="1:13" ht="27" customHeight="1" x14ac:dyDescent="0.4">
      <c r="A14" s="24">
        <v>4</v>
      </c>
      <c r="B14" s="20">
        <v>2.17</v>
      </c>
      <c r="C14" s="21">
        <v>1.2889999999999999</v>
      </c>
      <c r="D14" s="21">
        <f t="shared" si="0"/>
        <v>1.2868999999999999</v>
      </c>
      <c r="E14" s="22">
        <v>22</v>
      </c>
      <c r="F14" s="25">
        <v>16</v>
      </c>
      <c r="G14" s="20">
        <v>2.17</v>
      </c>
      <c r="H14" s="21">
        <v>1.2929999999999999</v>
      </c>
      <c r="I14" s="21">
        <f t="shared" si="1"/>
        <v>1.2915999999999999</v>
      </c>
      <c r="J14" s="22">
        <v>23</v>
      </c>
      <c r="L14" s="17" t="s">
        <v>23</v>
      </c>
      <c r="M14" s="1">
        <f>MAX(E11:E22,J11:J22)</f>
        <v>32</v>
      </c>
    </row>
    <row r="15" spans="1:13" ht="27" customHeight="1" x14ac:dyDescent="0.4">
      <c r="A15" s="24">
        <v>5</v>
      </c>
      <c r="B15" s="20">
        <v>2.1800000000000002</v>
      </c>
      <c r="C15" s="21">
        <v>1.2969999999999999</v>
      </c>
      <c r="D15" s="21">
        <f t="shared" si="0"/>
        <v>1.2948999999999999</v>
      </c>
      <c r="E15" s="22">
        <v>22</v>
      </c>
      <c r="F15" s="25">
        <v>17</v>
      </c>
      <c r="G15" s="20">
        <v>2.17</v>
      </c>
      <c r="H15" s="21">
        <v>1.2949999999999999</v>
      </c>
      <c r="I15" s="21">
        <f t="shared" si="1"/>
        <v>1.2935999999999999</v>
      </c>
      <c r="J15" s="22">
        <v>23</v>
      </c>
      <c r="L15" s="17" t="s">
        <v>24</v>
      </c>
      <c r="M15" s="1">
        <f>MIN(E11:E22,J11:J22)</f>
        <v>22</v>
      </c>
    </row>
    <row r="16" spans="1:13" ht="27" customHeight="1" x14ac:dyDescent="0.4">
      <c r="A16" s="24">
        <v>6</v>
      </c>
      <c r="B16" s="20">
        <v>2.16</v>
      </c>
      <c r="C16" s="21">
        <v>1.288</v>
      </c>
      <c r="D16" s="21">
        <f t="shared" si="0"/>
        <v>1.2859</v>
      </c>
      <c r="E16" s="22">
        <v>22</v>
      </c>
      <c r="F16" s="25">
        <v>18</v>
      </c>
      <c r="G16" s="20">
        <v>2.17</v>
      </c>
      <c r="H16" s="21">
        <v>1.2969999999999999</v>
      </c>
      <c r="I16" s="21">
        <f t="shared" si="1"/>
        <v>1.2955999999999999</v>
      </c>
      <c r="J16" s="22">
        <v>23</v>
      </c>
      <c r="L16" s="27"/>
    </row>
    <row r="17" spans="1:13" ht="27" customHeight="1" x14ac:dyDescent="0.4">
      <c r="A17" s="24">
        <v>7</v>
      </c>
      <c r="B17" s="20">
        <v>2.17</v>
      </c>
      <c r="C17" s="21">
        <v>1.2929999999999999</v>
      </c>
      <c r="D17" s="21">
        <f>$C17+0.0007*($E17-25)</f>
        <v>1.2908999999999999</v>
      </c>
      <c r="E17" s="22">
        <v>22</v>
      </c>
      <c r="F17" s="25">
        <v>19</v>
      </c>
      <c r="G17" s="20">
        <v>2.17</v>
      </c>
      <c r="H17" s="21">
        <v>1.29</v>
      </c>
      <c r="I17" s="21">
        <f t="shared" si="1"/>
        <v>1.2886</v>
      </c>
      <c r="J17" s="22">
        <v>23</v>
      </c>
      <c r="L17" s="27"/>
    </row>
    <row r="18" spans="1:13" ht="27" customHeight="1" x14ac:dyDescent="0.4">
      <c r="A18" s="24">
        <v>8</v>
      </c>
      <c r="B18" s="20">
        <v>2.17</v>
      </c>
      <c r="C18" s="21">
        <v>1.296</v>
      </c>
      <c r="D18" s="21">
        <f t="shared" si="0"/>
        <v>1.2939000000000001</v>
      </c>
      <c r="E18" s="22">
        <v>22</v>
      </c>
      <c r="F18" s="25">
        <v>20</v>
      </c>
      <c r="G18" s="20">
        <v>2.17</v>
      </c>
      <c r="H18" s="21">
        <v>1.29</v>
      </c>
      <c r="I18" s="21">
        <f t="shared" si="1"/>
        <v>1.2886</v>
      </c>
      <c r="J18" s="22">
        <v>23</v>
      </c>
      <c r="L18" s="27"/>
    </row>
    <row r="19" spans="1:13" ht="27" customHeight="1" x14ac:dyDescent="0.4">
      <c r="A19" s="24">
        <v>9</v>
      </c>
      <c r="B19" s="20">
        <v>2.17</v>
      </c>
      <c r="C19" s="21">
        <v>1.2949999999999999</v>
      </c>
      <c r="D19" s="21">
        <f t="shared" si="0"/>
        <v>1.2928999999999999</v>
      </c>
      <c r="E19" s="22">
        <v>22</v>
      </c>
      <c r="F19" s="25">
        <v>21</v>
      </c>
      <c r="G19" s="20">
        <v>2.16</v>
      </c>
      <c r="H19" s="21">
        <v>1.288</v>
      </c>
      <c r="I19" s="21">
        <f t="shared" si="1"/>
        <v>1.2866</v>
      </c>
      <c r="J19" s="22">
        <v>23</v>
      </c>
      <c r="L19" s="27"/>
      <c r="M19" s="18"/>
    </row>
    <row r="20" spans="1:13" ht="27" customHeight="1" x14ac:dyDescent="0.4">
      <c r="A20" s="24">
        <v>10</v>
      </c>
      <c r="B20" s="20">
        <v>2.17</v>
      </c>
      <c r="C20" s="21">
        <v>1.292</v>
      </c>
      <c r="D20" s="21">
        <f t="shared" si="0"/>
        <v>1.2913000000000001</v>
      </c>
      <c r="E20" s="22">
        <v>24</v>
      </c>
      <c r="F20" s="25">
        <v>22</v>
      </c>
      <c r="G20" s="20">
        <v>2.17</v>
      </c>
      <c r="H20" s="21">
        <v>1.2989999999999999</v>
      </c>
      <c r="I20" s="21">
        <f t="shared" si="1"/>
        <v>1.2983</v>
      </c>
      <c r="J20" s="22">
        <v>24</v>
      </c>
      <c r="L20" s="27"/>
    </row>
    <row r="21" spans="1:13" ht="27" customHeight="1" x14ac:dyDescent="0.4">
      <c r="A21" s="24">
        <v>11</v>
      </c>
      <c r="B21" s="20">
        <v>2.17</v>
      </c>
      <c r="C21" s="21">
        <v>1.294</v>
      </c>
      <c r="D21" s="21">
        <f t="shared" si="0"/>
        <v>1.2933000000000001</v>
      </c>
      <c r="E21" s="22">
        <v>24</v>
      </c>
      <c r="F21" s="25">
        <v>23</v>
      </c>
      <c r="G21" s="20">
        <v>2.16</v>
      </c>
      <c r="H21" s="21">
        <v>1.288</v>
      </c>
      <c r="I21" s="21">
        <f t="shared" si="1"/>
        <v>1.2873000000000001</v>
      </c>
      <c r="J21" s="22">
        <v>24</v>
      </c>
      <c r="L21" s="27"/>
    </row>
    <row r="22" spans="1:13" ht="27" customHeight="1" thickBot="1" x14ac:dyDescent="0.45">
      <c r="A22" s="28">
        <v>12</v>
      </c>
      <c r="B22" s="20">
        <v>2.17</v>
      </c>
      <c r="C22" s="29">
        <v>1.2889999999999999</v>
      </c>
      <c r="D22" s="29">
        <f t="shared" si="0"/>
        <v>1.2883</v>
      </c>
      <c r="E22" s="22">
        <v>24</v>
      </c>
      <c r="F22" s="41">
        <v>24</v>
      </c>
      <c r="G22" s="42">
        <v>0.01</v>
      </c>
      <c r="H22" s="43">
        <v>0.999</v>
      </c>
      <c r="I22" s="43">
        <f t="shared" si="1"/>
        <v>1.0039</v>
      </c>
      <c r="J22" s="44">
        <v>32</v>
      </c>
      <c r="L22" s="27"/>
    </row>
    <row r="23" spans="1:13" ht="16.8" x14ac:dyDescent="0.4">
      <c r="E23" s="32">
        <f>SUM(E11:E22)</f>
        <v>273</v>
      </c>
      <c r="G23" s="33">
        <f>+H23/24</f>
        <v>23.333333333333332</v>
      </c>
      <c r="H23" s="34">
        <f>+J23+E23</f>
        <v>560</v>
      </c>
      <c r="J23" s="34">
        <f>SUM(J11:J22)</f>
        <v>287</v>
      </c>
      <c r="L23" s="27"/>
    </row>
    <row r="24" spans="1:13" ht="17.399999999999999" thickBot="1" x14ac:dyDescent="0.45">
      <c r="A24" s="51" t="s">
        <v>11</v>
      </c>
      <c r="B24" s="51"/>
      <c r="L24" s="27"/>
    </row>
    <row r="25" spans="1:13" x14ac:dyDescent="0.4">
      <c r="A25" s="45"/>
      <c r="B25" s="46"/>
      <c r="C25" s="46"/>
      <c r="D25" s="46"/>
      <c r="E25" s="46"/>
      <c r="F25" s="46"/>
      <c r="G25" s="46"/>
      <c r="H25" s="46"/>
      <c r="I25" s="46"/>
      <c r="J25" s="47"/>
      <c r="L25" s="27"/>
    </row>
    <row r="26" spans="1:13" x14ac:dyDescent="0.4">
      <c r="A26" s="48"/>
      <c r="B26" s="49"/>
      <c r="C26" s="49"/>
      <c r="D26" s="49"/>
      <c r="E26" s="49"/>
      <c r="F26" s="49"/>
      <c r="G26" s="49"/>
      <c r="H26" s="49"/>
      <c r="I26" s="49"/>
      <c r="J26" s="50"/>
      <c r="L26" s="27"/>
    </row>
    <row r="27" spans="1:13" x14ac:dyDescent="0.4">
      <c r="A27" s="48"/>
      <c r="B27" s="49"/>
      <c r="C27" s="49"/>
      <c r="D27" s="49"/>
      <c r="E27" s="49"/>
      <c r="F27" s="49"/>
      <c r="G27" s="49"/>
      <c r="H27" s="49"/>
      <c r="I27" s="49"/>
      <c r="J27" s="50"/>
      <c r="L27" s="27"/>
    </row>
    <row r="28" spans="1:13" x14ac:dyDescent="0.4">
      <c r="A28" s="48"/>
      <c r="B28" s="49"/>
      <c r="C28" s="49"/>
      <c r="D28" s="49"/>
      <c r="E28" s="49"/>
      <c r="F28" s="49"/>
      <c r="G28" s="49"/>
      <c r="H28" s="49"/>
      <c r="I28" s="49"/>
      <c r="J28" s="50"/>
      <c r="L28" s="27"/>
    </row>
    <row r="29" spans="1:13" x14ac:dyDescent="0.4">
      <c r="A29" s="48"/>
      <c r="B29" s="49"/>
      <c r="C29" s="49"/>
      <c r="D29" s="49"/>
      <c r="E29" s="49"/>
      <c r="F29" s="49"/>
      <c r="G29" s="49"/>
      <c r="H29" s="49"/>
      <c r="I29" s="49"/>
      <c r="J29" s="50"/>
      <c r="L29" s="27"/>
    </row>
    <row r="30" spans="1:13" x14ac:dyDescent="0.4">
      <c r="A30" s="48"/>
      <c r="B30" s="49"/>
      <c r="C30" s="49"/>
      <c r="D30" s="49"/>
      <c r="E30" s="49"/>
      <c r="F30" s="49"/>
      <c r="G30" s="49"/>
      <c r="H30" s="49"/>
      <c r="I30" s="49"/>
      <c r="J30" s="50"/>
      <c r="L30" s="27"/>
    </row>
    <row r="31" spans="1:13" x14ac:dyDescent="0.4">
      <c r="A31" s="48"/>
      <c r="B31" s="49"/>
      <c r="C31" s="49"/>
      <c r="D31" s="49"/>
      <c r="E31" s="49"/>
      <c r="F31" s="49"/>
      <c r="G31" s="49"/>
      <c r="H31" s="49"/>
      <c r="I31" s="49"/>
      <c r="J31" s="50"/>
      <c r="L31" s="27"/>
    </row>
    <row r="32" spans="1:13" x14ac:dyDescent="0.4">
      <c r="A32" s="48"/>
      <c r="B32" s="49"/>
      <c r="C32" s="49"/>
      <c r="D32" s="49"/>
      <c r="E32" s="49"/>
      <c r="F32" s="49"/>
      <c r="G32" s="49"/>
      <c r="H32" s="49"/>
      <c r="I32" s="49"/>
      <c r="J32" s="50"/>
      <c r="L32" s="27"/>
    </row>
    <row r="33" spans="1:12" x14ac:dyDescent="0.4">
      <c r="A33" s="48"/>
      <c r="B33" s="49"/>
      <c r="C33" s="49"/>
      <c r="D33" s="49"/>
      <c r="E33" s="49"/>
      <c r="F33" s="49"/>
      <c r="G33" s="49"/>
      <c r="H33" s="49"/>
      <c r="I33" s="49"/>
      <c r="J33" s="50"/>
      <c r="L33" s="27"/>
    </row>
    <row r="34" spans="1:12" x14ac:dyDescent="0.4">
      <c r="A34" s="48"/>
      <c r="B34" s="49"/>
      <c r="C34" s="49"/>
      <c r="D34" s="49"/>
      <c r="E34" s="49"/>
      <c r="F34" s="49"/>
      <c r="G34" s="49"/>
      <c r="H34" s="49"/>
      <c r="I34" s="49"/>
      <c r="J34" s="50"/>
    </row>
    <row r="35" spans="1:12" x14ac:dyDescent="0.4">
      <c r="A35" s="48"/>
      <c r="B35" s="49"/>
      <c r="C35" s="49"/>
      <c r="D35" s="49"/>
      <c r="E35" s="49"/>
      <c r="F35" s="49"/>
      <c r="G35" s="49"/>
      <c r="H35" s="49"/>
      <c r="I35" s="49"/>
      <c r="J35" s="50"/>
    </row>
    <row r="36" spans="1:12" x14ac:dyDescent="0.4">
      <c r="A36" s="48"/>
      <c r="B36" s="49"/>
      <c r="C36" s="49"/>
      <c r="D36" s="49"/>
      <c r="E36" s="49"/>
      <c r="F36" s="49"/>
      <c r="G36" s="49"/>
      <c r="H36" s="49"/>
      <c r="I36" s="49"/>
      <c r="J36" s="50"/>
    </row>
    <row r="37" spans="1:12" x14ac:dyDescent="0.4">
      <c r="A37" s="48"/>
      <c r="B37" s="49"/>
      <c r="C37" s="49"/>
      <c r="D37" s="49"/>
      <c r="E37" s="49"/>
      <c r="F37" s="49"/>
      <c r="G37" s="49"/>
      <c r="H37" s="49"/>
      <c r="I37" s="49"/>
      <c r="J37" s="50"/>
    </row>
    <row r="38" spans="1:12" x14ac:dyDescent="0.4">
      <c r="A38" s="48"/>
      <c r="B38" s="49"/>
      <c r="C38" s="49"/>
      <c r="D38" s="49"/>
      <c r="E38" s="49"/>
      <c r="F38" s="49"/>
      <c r="G38" s="49"/>
      <c r="H38" s="49"/>
      <c r="I38" s="49"/>
      <c r="J38" s="50"/>
    </row>
    <row r="39" spans="1:12" ht="0.6" customHeight="1" thickBot="1" x14ac:dyDescent="0.45">
      <c r="A39" s="35"/>
      <c r="B39" s="35"/>
      <c r="C39" s="35"/>
      <c r="D39" s="35"/>
      <c r="E39" s="35"/>
      <c r="F39" s="35"/>
      <c r="G39" s="36"/>
      <c r="H39" s="36"/>
      <c r="I39" s="36"/>
      <c r="J39" s="37"/>
    </row>
    <row r="40" spans="1:12" x14ac:dyDescent="0.4">
      <c r="A40" s="40"/>
      <c r="B40" s="40"/>
      <c r="C40" s="40"/>
      <c r="D40" s="40"/>
      <c r="E40" s="40"/>
      <c r="F40" s="40"/>
      <c r="G40" s="38"/>
      <c r="H40" s="38"/>
      <c r="I40" s="38"/>
      <c r="J40" s="38"/>
    </row>
  </sheetData>
  <autoFilter ref="A10:J10"/>
  <mergeCells count="15">
    <mergeCell ref="A24:B24"/>
    <mergeCell ref="A25:J38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5020호</vt:lpstr>
      <vt:lpstr>5021호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2025-11-19T23:15:08Z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