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4"/>
  </bookViews>
  <sheets>
    <sheet name="데이터센터" sheetId="24" r:id="rId1"/>
    <sheet name="소각로 분전실" sheetId="25" r:id="rId2"/>
    <sheet name="구)전지전극" sheetId="26" r:id="rId3"/>
    <sheet name="신규 컴프레셔실 컴프레셔 모니터링" sheetId="27" r:id="rId4"/>
    <sheet name="신규 컴프레셔실 분전실" sheetId="28" r:id="rId5"/>
    <sheet name="보일러 PLC UPS 배터리 1" sheetId="29" r:id="rId6"/>
    <sheet name="보일러 PLC UPS 배터리 2" sheetId="30" r:id="rId7"/>
    <sheet name="Ut'y센터" sheetId="31" r:id="rId8"/>
    <sheet name="본관 분전실" sheetId="32" r:id="rId9"/>
  </sheets>
  <calcPr calcId="162913"/>
</workbook>
</file>

<file path=xl/calcChain.xml><?xml version="1.0" encoding="utf-8"?>
<calcChain xmlns="http://schemas.openxmlformats.org/spreadsheetml/2006/main">
  <c r="H8" i="32" l="1"/>
  <c r="G11" i="32" l="1"/>
  <c r="D18" i="32"/>
  <c r="D17" i="32"/>
  <c r="D16" i="32"/>
  <c r="D15" i="32"/>
  <c r="D14" i="32"/>
  <c r="D13" i="32"/>
  <c r="D12" i="32"/>
  <c r="H11" i="32"/>
  <c r="D11" i="32"/>
  <c r="D10" i="32"/>
  <c r="D9" i="32"/>
  <c r="G8" i="32"/>
  <c r="D8" i="32"/>
  <c r="H7" i="32"/>
  <c r="G7" i="32"/>
  <c r="D7" i="32"/>
  <c r="O3" i="32"/>
  <c r="D22" i="31"/>
  <c r="D21" i="31"/>
  <c r="D20" i="31"/>
  <c r="D19" i="31"/>
  <c r="D18" i="31"/>
  <c r="D17" i="31"/>
  <c r="D16" i="31"/>
  <c r="D15" i="31"/>
  <c r="D14" i="31"/>
  <c r="D13" i="31"/>
  <c r="D12" i="31"/>
  <c r="H11" i="31"/>
  <c r="D11" i="31"/>
  <c r="D10" i="31"/>
  <c r="D9" i="31"/>
  <c r="H8" i="31"/>
  <c r="G8" i="31"/>
  <c r="D8" i="31"/>
  <c r="H7" i="31"/>
  <c r="G7" i="31"/>
  <c r="D7" i="31"/>
  <c r="O3" i="31"/>
  <c r="D22" i="30"/>
  <c r="D21" i="30"/>
  <c r="D20" i="30"/>
  <c r="D19" i="30"/>
  <c r="D18" i="30"/>
  <c r="D17" i="30"/>
  <c r="D16" i="30"/>
  <c r="D15" i="30"/>
  <c r="D14" i="30"/>
  <c r="D13" i="30"/>
  <c r="D12" i="30"/>
  <c r="H11" i="30"/>
  <c r="D11" i="30"/>
  <c r="D10" i="30"/>
  <c r="D9" i="30"/>
  <c r="H8" i="30"/>
  <c r="G8" i="30"/>
  <c r="D8" i="30"/>
  <c r="H7" i="30"/>
  <c r="G7" i="30"/>
  <c r="D7" i="30"/>
  <c r="O3" i="30"/>
  <c r="H8" i="29"/>
  <c r="G8" i="29"/>
  <c r="H7" i="29"/>
  <c r="G7" i="29"/>
  <c r="D17" i="29"/>
  <c r="D18" i="29"/>
  <c r="D19" i="29"/>
  <c r="D20" i="29"/>
  <c r="D21" i="29"/>
  <c r="D22" i="29"/>
  <c r="D16" i="29"/>
  <c r="D15" i="29"/>
  <c r="D14" i="29"/>
  <c r="D13" i="29"/>
  <c r="D12" i="29"/>
  <c r="H11" i="29"/>
  <c r="D11" i="29"/>
  <c r="D10" i="29"/>
  <c r="D9" i="29"/>
  <c r="D8" i="29"/>
  <c r="D7" i="29"/>
  <c r="O3" i="29"/>
  <c r="D16" i="28" l="1"/>
  <c r="D15" i="28"/>
  <c r="D14" i="28"/>
  <c r="D13" i="28"/>
  <c r="D12" i="28"/>
  <c r="H11" i="28"/>
  <c r="D11" i="28"/>
  <c r="D10" i="28"/>
  <c r="D9" i="28"/>
  <c r="H8" i="28"/>
  <c r="G8" i="28"/>
  <c r="D8" i="28"/>
  <c r="H7" i="28"/>
  <c r="G7" i="28"/>
  <c r="D7" i="28"/>
  <c r="O3" i="28"/>
  <c r="H8" i="27"/>
  <c r="G8" i="27"/>
  <c r="H7" i="27"/>
  <c r="G7" i="27"/>
  <c r="D17" i="27"/>
  <c r="D18" i="27"/>
  <c r="D19" i="27"/>
  <c r="D20" i="27"/>
  <c r="D21" i="27"/>
  <c r="D22" i="27"/>
  <c r="D16" i="27"/>
  <c r="D15" i="27"/>
  <c r="D14" i="27"/>
  <c r="D13" i="27"/>
  <c r="D12" i="27"/>
  <c r="H11" i="27"/>
  <c r="D11" i="27"/>
  <c r="D10" i="27"/>
  <c r="D9" i="27"/>
  <c r="D8" i="27"/>
  <c r="D7" i="27"/>
  <c r="O3" i="27"/>
  <c r="D16" i="26"/>
  <c r="D15" i="26"/>
  <c r="D14" i="26"/>
  <c r="D13" i="26"/>
  <c r="D12" i="26"/>
  <c r="G11" i="26"/>
  <c r="H11" i="26" s="1"/>
  <c r="D11" i="26"/>
  <c r="D10" i="26"/>
  <c r="D9" i="26"/>
  <c r="H8" i="26"/>
  <c r="G8" i="26"/>
  <c r="D8" i="26"/>
  <c r="H7" i="26"/>
  <c r="G7" i="26"/>
  <c r="D7" i="26"/>
  <c r="O3" i="26"/>
  <c r="D16" i="25"/>
  <c r="D15" i="25"/>
  <c r="D14" i="25"/>
  <c r="D13" i="25"/>
  <c r="D12" i="25"/>
  <c r="G11" i="25"/>
  <c r="H11" i="25" s="1"/>
  <c r="D11" i="25"/>
  <c r="D10" i="25"/>
  <c r="D9" i="25"/>
  <c r="H8" i="25"/>
  <c r="G8" i="25"/>
  <c r="D8" i="25"/>
  <c r="H7" i="25"/>
  <c r="G7" i="25"/>
  <c r="D7" i="25"/>
  <c r="O3" i="25"/>
  <c r="H8" i="24"/>
  <c r="G8" i="24"/>
  <c r="H7" i="24"/>
  <c r="G7" i="24"/>
  <c r="G11" i="24"/>
  <c r="D16" i="24" l="1"/>
  <c r="D15" i="24"/>
  <c r="D14" i="24"/>
  <c r="D13" i="24"/>
  <c r="D12" i="24"/>
  <c r="H11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<sst xmlns="http://schemas.openxmlformats.org/spreadsheetml/2006/main" count="293" uniqueCount="63">
  <si>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</si>
  <si>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</si>
  <si>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</si>
  <si>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</si>
  <si>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</si>
  <si>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</si>
  <si>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</si>
  <si>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</si>
  <si>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</si>
  <si>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</si>
  <si>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</si>
  <si>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</si>
  <si>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</si>
  <si>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</si>
  <si>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</si>
  <si>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</si>
  <si>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</si>
  <si>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</si>
  <si>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</si>
  <si>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</si>
  <si>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</si>
  <si>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</si>
  <si>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</si>
  <si>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</si>
  <si>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LG화학 청주공장</t>
    <phoneticPr fontId="19" type="noConversion"/>
  </si>
  <si>
    <t>데이터센터 분전실</t>
    <phoneticPr fontId="19" type="noConversion"/>
  </si>
  <si>
    <t>ESP120(+)</t>
    <phoneticPr fontId="19" type="noConversion"/>
  </si>
  <si>
    <t>2022.09.08</t>
    <phoneticPr fontId="19" type="noConversion"/>
  </si>
  <si>
    <t>2022.10.19</t>
    <phoneticPr fontId="19" type="noConversion"/>
  </si>
  <si>
    <t>소각로 분전실</t>
    <phoneticPr fontId="19" type="noConversion"/>
  </si>
  <si>
    <t>#9번 셀 파열로 인한 점검 불가
24년도 교체 권고 대상</t>
    <phoneticPr fontId="19" type="noConversion"/>
  </si>
  <si>
    <t>구)전지전극</t>
    <phoneticPr fontId="19" type="noConversion"/>
  </si>
  <si>
    <t>HICA120</t>
    <phoneticPr fontId="19" type="noConversion"/>
  </si>
  <si>
    <t>2020.04.25</t>
    <phoneticPr fontId="19" type="noConversion"/>
  </si>
  <si>
    <t>ESP100</t>
    <phoneticPr fontId="19" type="noConversion"/>
  </si>
  <si>
    <t>2021.04.05</t>
    <phoneticPr fontId="19" type="noConversion"/>
  </si>
  <si>
    <t>점검 결과</t>
    <phoneticPr fontId="19" type="noConversion"/>
  </si>
  <si>
    <t>업체 측 짐 보관 등으로 인하여 공간 협소하여 전 셀 점검 불가</t>
    <phoneticPr fontId="19" type="noConversion"/>
  </si>
  <si>
    <t>ESP100</t>
    <phoneticPr fontId="19" type="noConversion"/>
  </si>
  <si>
    <t>2021.06.11</t>
    <phoneticPr fontId="19" type="noConversion"/>
  </si>
  <si>
    <t>0~3.7</t>
    <phoneticPr fontId="19" type="noConversion"/>
  </si>
  <si>
    <t>공간 협소 측정 불가</t>
    <phoneticPr fontId="19" type="noConversion"/>
  </si>
  <si>
    <t>보일러 PLC UPS배터리 1</t>
    <phoneticPr fontId="19" type="noConversion"/>
  </si>
  <si>
    <t>ESH30</t>
    <phoneticPr fontId="19" type="noConversion"/>
  </si>
  <si>
    <t>2019.11.30</t>
    <phoneticPr fontId="19" type="noConversion"/>
  </si>
  <si>
    <t>보일러 PLC UPS배터리 2</t>
    <phoneticPr fontId="19" type="noConversion"/>
  </si>
  <si>
    <t>ESP40</t>
    <phoneticPr fontId="19" type="noConversion"/>
  </si>
  <si>
    <t>2020.03.02</t>
    <phoneticPr fontId="19" type="noConversion"/>
  </si>
  <si>
    <t>Ut'y센터 보일러 모니터링</t>
    <phoneticPr fontId="19" type="noConversion"/>
  </si>
  <si>
    <t>본관 분전실</t>
    <phoneticPr fontId="19" type="noConversion"/>
  </si>
  <si>
    <t>ESP100(+)</t>
    <phoneticPr fontId="19" type="noConversion"/>
  </si>
  <si>
    <t>2022.09.02</t>
    <phoneticPr fontId="19" type="noConversion"/>
  </si>
  <si>
    <t>2022.10.19</t>
    <phoneticPr fontId="19" type="noConversion"/>
  </si>
  <si>
    <t>0~6.1</t>
    <phoneticPr fontId="19" type="noConversion"/>
  </si>
  <si>
    <t>이상없음</t>
    <phoneticPr fontId="19" type="noConversion"/>
  </si>
  <si>
    <t>충전전압 상향 조정 필요</t>
    <phoneticPr fontId="19" type="noConversion"/>
  </si>
  <si>
    <t>#9번 셀 파열 상태, 전 셀 교체 권고 또는 충전 차단</t>
    <phoneticPr fontId="19" type="noConversion"/>
  </si>
  <si>
    <t>컴프레셔 모니터링</t>
    <phoneticPr fontId="19" type="noConversion"/>
  </si>
  <si>
    <t>분전실</t>
    <phoneticPr fontId="19" type="noConversion"/>
  </si>
  <si>
    <t>이상없음, 충전전압 상향 조정 필요</t>
    <phoneticPr fontId="19" type="noConversion"/>
  </si>
  <si>
    <t>다수 셀 수명종료 상태로 충전 차단 및 긴급 교체 권고</t>
    <phoneticPr fontId="19" type="noConversion"/>
  </si>
  <si>
    <t>이상없음</t>
    <phoneticPr fontId="19" type="noConversion"/>
  </si>
  <si>
    <t>기대수명종료, 교체 권고, UPS 배터리 1, 2번 주기 변경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</si>
</sst>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E19" sqref="E19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26" bestFit="1" customWidth="1"/>
    <col min="6" max="6" width="8.796875" style="26"/>
    <col min="7" max="7" width="20.8984375" style="25" bestFit="1" customWidth="1"/>
    <col min="8" max="8" width="13.69921875" style="25" bestFit="1" customWidth="1"/>
    <col min="9" max="9" width="11.09765625" style="25" customWidth="1"/>
    <col min="10" max="11" width="17" style="2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25</v>
      </c>
      <c r="D3" s="7" t="s">
        <v>23</v>
      </c>
      <c r="E3" s="4" t="s">
        <v>26</v>
      </c>
      <c r="F3" s="6">
        <v>120</v>
      </c>
      <c r="G3" s="10" t="s">
        <v>27</v>
      </c>
      <c r="H3" s="10" t="s">
        <v>28</v>
      </c>
      <c r="I3" s="5">
        <v>3.1</v>
      </c>
      <c r="J3" s="6">
        <v>9</v>
      </c>
      <c r="K3" s="11">
        <v>25</v>
      </c>
      <c r="L3" s="11">
        <v>25</v>
      </c>
      <c r="M3" s="8">
        <v>0</v>
      </c>
      <c r="N3" s="8">
        <v>2.7</v>
      </c>
      <c r="O3" s="9">
        <f>N3/$F$3</f>
        <v>2.2500000000000003E-2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2">
        <v>13.35</v>
      </c>
      <c r="C7" s="32">
        <v>2.99</v>
      </c>
      <c r="D7" s="31">
        <f t="shared" ref="D7:D16" si="0">C7/$I$3</f>
        <v>0.96451612903225814</v>
      </c>
      <c r="E7" s="27"/>
      <c r="F7" s="29" t="s">
        <v>21</v>
      </c>
      <c r="G7" s="12">
        <f>MAX(B7:B15)</f>
        <v>13.39</v>
      </c>
      <c r="H7" s="12">
        <f>MAX(C7:C15)</f>
        <v>3.05</v>
      </c>
      <c r="J7"/>
      <c r="K7"/>
    </row>
    <row r="8" spans="1:15">
      <c r="A8" s="30">
        <v>2</v>
      </c>
      <c r="B8" s="32">
        <v>13.33</v>
      </c>
      <c r="C8" s="32">
        <v>2.89</v>
      </c>
      <c r="D8" s="31">
        <f t="shared" si="0"/>
        <v>0.93225806451612903</v>
      </c>
      <c r="E8" s="27"/>
      <c r="F8" s="29" t="s">
        <v>22</v>
      </c>
      <c r="G8" s="12">
        <f>MIN(B7:B15)</f>
        <v>13.33</v>
      </c>
      <c r="H8" s="12">
        <f>MIN(C7:C15)</f>
        <v>2.89</v>
      </c>
      <c r="J8"/>
      <c r="K8"/>
    </row>
    <row r="9" spans="1:15">
      <c r="A9" s="30">
        <v>3</v>
      </c>
      <c r="B9" s="32">
        <v>13.36</v>
      </c>
      <c r="C9" s="32">
        <v>2.97</v>
      </c>
      <c r="D9" s="31">
        <f t="shared" si="0"/>
        <v>0.95806451612903232</v>
      </c>
      <c r="E9" s="27"/>
      <c r="J9"/>
      <c r="K9"/>
    </row>
    <row r="10" spans="1:15">
      <c r="A10" s="30">
        <v>4</v>
      </c>
      <c r="B10" s="32">
        <v>13.39</v>
      </c>
      <c r="C10" s="32">
        <v>3.05</v>
      </c>
      <c r="D10" s="31">
        <f t="shared" si="0"/>
        <v>0.98387096774193539</v>
      </c>
      <c r="E10" s="27"/>
      <c r="J10"/>
      <c r="K10"/>
    </row>
    <row r="11" spans="1:15">
      <c r="A11" s="30">
        <v>5</v>
      </c>
      <c r="B11" s="32">
        <v>13.37</v>
      </c>
      <c r="C11" s="32">
        <v>2.98</v>
      </c>
      <c r="D11" s="31">
        <f t="shared" si="0"/>
        <v>0.96129032258064517</v>
      </c>
      <c r="E11" s="27"/>
      <c r="F11" s="29" t="s">
        <v>19</v>
      </c>
      <c r="G11" s="13">
        <f>SUM(B7:B16)</f>
        <v>120.21999999999998</v>
      </c>
      <c r="H11" s="12">
        <f>G11/$J$3</f>
        <v>13.357777777777777</v>
      </c>
      <c r="J11" s="24"/>
      <c r="K11"/>
    </row>
    <row r="12" spans="1:15">
      <c r="A12" s="30">
        <v>6</v>
      </c>
      <c r="B12" s="32">
        <v>13.36</v>
      </c>
      <c r="C12" s="32">
        <v>3.03</v>
      </c>
      <c r="D12" s="31">
        <f t="shared" si="0"/>
        <v>0.97741935483870956</v>
      </c>
      <c r="E12" s="27"/>
      <c r="J12"/>
      <c r="K12"/>
    </row>
    <row r="13" spans="1:15">
      <c r="A13" s="30">
        <v>7</v>
      </c>
      <c r="B13" s="32">
        <v>13.33</v>
      </c>
      <c r="C13" s="32">
        <v>2.99</v>
      </c>
      <c r="D13" s="31">
        <f t="shared" si="0"/>
        <v>0.96451612903225814</v>
      </c>
      <c r="E13" s="27"/>
      <c r="J13"/>
      <c r="K13"/>
    </row>
    <row r="14" spans="1:15">
      <c r="A14" s="30">
        <v>8</v>
      </c>
      <c r="B14" s="32">
        <v>13.35</v>
      </c>
      <c r="C14" s="32">
        <v>2.91</v>
      </c>
      <c r="D14" s="31">
        <f t="shared" si="0"/>
        <v>0.93870967741935485</v>
      </c>
      <c r="E14" s="27"/>
      <c r="F14" s="41" t="s">
        <v>36</v>
      </c>
      <c r="G14" s="43" t="s">
        <v>54</v>
      </c>
      <c r="H14" s="44"/>
      <c r="I14" s="44"/>
      <c r="J14" s="44"/>
      <c r="K14" s="44"/>
      <c r="L14" s="45"/>
    </row>
    <row r="15" spans="1:15">
      <c r="A15" s="30">
        <v>9</v>
      </c>
      <c r="B15" s="32">
        <v>13.38</v>
      </c>
      <c r="C15" s="32">
        <v>3.05</v>
      </c>
      <c r="D15" s="31">
        <f t="shared" si="0"/>
        <v>0.98387096774193539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/>
      <c r="C16" s="23"/>
      <c r="D16" s="31">
        <f t="shared" si="0"/>
        <v>0</v>
      </c>
      <c r="J16"/>
      <c r="K16"/>
    </row>
  </sheetData>
  <mergeCells count="2">
    <mergeCell ref="F14:F15"/>
    <mergeCell ref="G14:L15"/>
  </mergeCells>
  <phoneticPr fontId="19" type="noConversion"/>
  <conditionalFormatting sqref="D7:D16">
    <cfRule type="cellIs" dxfId="17" priority="1" operator="greaterThanOrEqual">
      <formula>2</formula>
    </cfRule>
    <cfRule type="cellIs" dxfId="1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B35" sqref="B35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29</v>
      </c>
      <c r="D3" s="7" t="s">
        <v>23</v>
      </c>
      <c r="E3" s="4" t="s">
        <v>26</v>
      </c>
      <c r="F3" s="6">
        <v>120</v>
      </c>
      <c r="G3" s="10" t="s">
        <v>27</v>
      </c>
      <c r="H3" s="10" t="s">
        <v>28</v>
      </c>
      <c r="I3" s="5">
        <v>3.1</v>
      </c>
      <c r="J3" s="6">
        <v>9</v>
      </c>
      <c r="K3" s="11">
        <v>25</v>
      </c>
      <c r="L3" s="11">
        <v>26</v>
      </c>
      <c r="M3" s="8">
        <v>0</v>
      </c>
      <c r="N3" s="8">
        <v>2.6</v>
      </c>
      <c r="O3" s="9">
        <f>N3/$F$3</f>
        <v>2.1666666666666667E-2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13.13</v>
      </c>
      <c r="C7" s="23">
        <v>3.07</v>
      </c>
      <c r="D7" s="31">
        <f t="shared" ref="D7:D16" si="0">C7/$I$3</f>
        <v>0.99032258064516121</v>
      </c>
      <c r="E7" s="27"/>
      <c r="F7" s="29" t="s">
        <v>21</v>
      </c>
      <c r="G7" s="12">
        <f>MAX(B7:B15)</f>
        <v>13.19</v>
      </c>
      <c r="H7" s="12">
        <f>MAX(C7:C15)</f>
        <v>3.15</v>
      </c>
      <c r="J7"/>
      <c r="K7"/>
    </row>
    <row r="8" spans="1:15">
      <c r="A8" s="30">
        <v>2</v>
      </c>
      <c r="B8" s="23">
        <v>13.12</v>
      </c>
      <c r="C8" s="23">
        <v>3.12</v>
      </c>
      <c r="D8" s="31">
        <f t="shared" si="0"/>
        <v>1.0064516129032257</v>
      </c>
      <c r="E8" s="27"/>
      <c r="F8" s="29" t="s">
        <v>22</v>
      </c>
      <c r="G8" s="12">
        <f>MIN(B7:B15)</f>
        <v>13.12</v>
      </c>
      <c r="H8" s="12">
        <f>MIN(C7:C15)</f>
        <v>3.02</v>
      </c>
      <c r="J8"/>
      <c r="K8"/>
    </row>
    <row r="9" spans="1:15">
      <c r="A9" s="30">
        <v>3</v>
      </c>
      <c r="B9" s="23">
        <v>13.14</v>
      </c>
      <c r="C9" s="23">
        <v>3.02</v>
      </c>
      <c r="D9" s="31">
        <f t="shared" si="0"/>
        <v>0.97419354838709671</v>
      </c>
      <c r="E9" s="27"/>
      <c r="J9"/>
      <c r="K9"/>
    </row>
    <row r="10" spans="1:15">
      <c r="A10" s="30">
        <v>4</v>
      </c>
      <c r="B10" s="23">
        <v>13.14</v>
      </c>
      <c r="C10" s="23">
        <v>3.12</v>
      </c>
      <c r="D10" s="31">
        <f t="shared" si="0"/>
        <v>1.0064516129032257</v>
      </c>
      <c r="E10" s="27"/>
      <c r="J10"/>
      <c r="K10"/>
    </row>
    <row r="11" spans="1:15">
      <c r="A11" s="30">
        <v>5</v>
      </c>
      <c r="B11" s="23">
        <v>13.16</v>
      </c>
      <c r="C11" s="23">
        <v>3.15</v>
      </c>
      <c r="D11" s="31">
        <f t="shared" si="0"/>
        <v>1.0161290322580645</v>
      </c>
      <c r="E11" s="27"/>
      <c r="F11" s="29" t="s">
        <v>19</v>
      </c>
      <c r="G11" s="13">
        <f>SUM(B7:B16)</f>
        <v>118.35</v>
      </c>
      <c r="H11" s="12">
        <f>G11/$J$3</f>
        <v>13.149999999999999</v>
      </c>
      <c r="J11" s="24"/>
      <c r="K11"/>
    </row>
    <row r="12" spans="1:15">
      <c r="A12" s="30">
        <v>6</v>
      </c>
      <c r="B12" s="23">
        <v>13.13</v>
      </c>
      <c r="C12" s="23">
        <v>3.11</v>
      </c>
      <c r="D12" s="31">
        <f t="shared" si="0"/>
        <v>1.0032258064516129</v>
      </c>
      <c r="E12" s="27"/>
      <c r="J12"/>
      <c r="K12"/>
    </row>
    <row r="13" spans="1:15">
      <c r="A13" s="30">
        <v>7</v>
      </c>
      <c r="B13" s="23">
        <v>13.19</v>
      </c>
      <c r="C13" s="23">
        <v>3.1</v>
      </c>
      <c r="D13" s="31">
        <f t="shared" si="0"/>
        <v>1</v>
      </c>
      <c r="E13" s="27"/>
      <c r="J13"/>
      <c r="K13"/>
    </row>
    <row r="14" spans="1:15">
      <c r="A14" s="30">
        <v>8</v>
      </c>
      <c r="B14" s="23">
        <v>13.17</v>
      </c>
      <c r="C14" s="23">
        <v>3.08</v>
      </c>
      <c r="D14" s="31">
        <f t="shared" si="0"/>
        <v>0.99354838709677418</v>
      </c>
      <c r="E14" s="27"/>
      <c r="F14" s="41" t="s">
        <v>36</v>
      </c>
      <c r="G14" s="43" t="s">
        <v>55</v>
      </c>
      <c r="H14" s="44"/>
      <c r="I14" s="44"/>
      <c r="J14" s="44"/>
      <c r="K14" s="44"/>
      <c r="L14" s="45"/>
    </row>
    <row r="15" spans="1:15">
      <c r="A15" s="30">
        <v>9</v>
      </c>
      <c r="B15" s="23">
        <v>13.17</v>
      </c>
      <c r="C15" s="23">
        <v>3.13</v>
      </c>
      <c r="D15" s="31">
        <f t="shared" si="0"/>
        <v>1.0096774193548386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/>
      <c r="C16" s="23"/>
      <c r="D16" s="31">
        <f t="shared" si="0"/>
        <v>0</v>
      </c>
      <c r="J16"/>
      <c r="K16"/>
    </row>
  </sheetData>
  <mergeCells count="2">
    <mergeCell ref="F14:F15"/>
    <mergeCell ref="G14:L15"/>
  </mergeCells>
  <phoneticPr fontId="19" type="noConversion"/>
  <conditionalFormatting sqref="D7:D1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B7" sqref="B7:C16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31</v>
      </c>
      <c r="D3" s="7" t="s">
        <v>23</v>
      </c>
      <c r="E3" s="4" t="s">
        <v>32</v>
      </c>
      <c r="F3" s="6">
        <v>120</v>
      </c>
      <c r="G3" s="10" t="s">
        <v>33</v>
      </c>
      <c r="H3" s="10"/>
      <c r="I3" s="5"/>
      <c r="J3" s="6">
        <v>9</v>
      </c>
      <c r="K3" s="11">
        <v>40</v>
      </c>
      <c r="L3" s="11">
        <v>40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 ht="17.399999999999999" customHeight="1">
      <c r="A7" s="30">
        <v>1</v>
      </c>
      <c r="B7" s="35" t="s">
        <v>30</v>
      </c>
      <c r="C7" s="36"/>
      <c r="D7" s="31" t="e">
        <f t="shared" ref="D7:D16" si="0">C7/$I$3</f>
        <v>#DIV/0!</v>
      </c>
      <c r="E7" s="27"/>
      <c r="F7" s="29" t="s">
        <v>21</v>
      </c>
      <c r="G7" s="12">
        <f>MAX(B7:B15)</f>
        <v>0</v>
      </c>
      <c r="H7" s="12">
        <f>MAX(C7:C15)</f>
        <v>0</v>
      </c>
      <c r="J7"/>
      <c r="K7"/>
    </row>
    <row r="8" spans="1:15">
      <c r="A8" s="30">
        <v>2</v>
      </c>
      <c r="B8" s="37"/>
      <c r="C8" s="38"/>
      <c r="D8" s="31" t="e">
        <f t="shared" si="0"/>
        <v>#DIV/0!</v>
      </c>
      <c r="E8" s="27"/>
      <c r="F8" s="29" t="s">
        <v>22</v>
      </c>
      <c r="G8" s="12">
        <f>MIN(B7:B15)</f>
        <v>0</v>
      </c>
      <c r="H8" s="12">
        <f>MIN(C7:C15)</f>
        <v>0</v>
      </c>
      <c r="J8"/>
      <c r="K8"/>
    </row>
    <row r="9" spans="1:15">
      <c r="A9" s="30">
        <v>3</v>
      </c>
      <c r="B9" s="37"/>
      <c r="C9" s="38"/>
      <c r="D9" s="31" t="e">
        <f t="shared" si="0"/>
        <v>#DIV/0!</v>
      </c>
      <c r="E9" s="27"/>
      <c r="J9"/>
      <c r="K9"/>
    </row>
    <row r="10" spans="1:15">
      <c r="A10" s="30">
        <v>4</v>
      </c>
      <c r="B10" s="37"/>
      <c r="C10" s="38"/>
      <c r="D10" s="31" t="e">
        <f t="shared" si="0"/>
        <v>#DIV/0!</v>
      </c>
      <c r="E10" s="27"/>
      <c r="J10"/>
      <c r="K10"/>
    </row>
    <row r="11" spans="1:15">
      <c r="A11" s="30">
        <v>5</v>
      </c>
      <c r="B11" s="37"/>
      <c r="C11" s="38"/>
      <c r="D11" s="31" t="e">
        <f t="shared" si="0"/>
        <v>#DIV/0!</v>
      </c>
      <c r="E11" s="27"/>
      <c r="F11" s="29" t="s">
        <v>19</v>
      </c>
      <c r="G11" s="13">
        <f>SUM(B7:B16)</f>
        <v>0</v>
      </c>
      <c r="H11" s="12">
        <f>G11/$J$3</f>
        <v>0</v>
      </c>
      <c r="J11" s="24"/>
      <c r="K11"/>
    </row>
    <row r="12" spans="1:15">
      <c r="A12" s="30">
        <v>6</v>
      </c>
      <c r="B12" s="37"/>
      <c r="C12" s="38"/>
      <c r="D12" s="31" t="e">
        <f t="shared" si="0"/>
        <v>#DIV/0!</v>
      </c>
      <c r="E12" s="27"/>
      <c r="J12"/>
      <c r="K12"/>
    </row>
    <row r="13" spans="1:15">
      <c r="A13" s="30">
        <v>7</v>
      </c>
      <c r="B13" s="37"/>
      <c r="C13" s="38"/>
      <c r="D13" s="31" t="e">
        <f t="shared" si="0"/>
        <v>#DIV/0!</v>
      </c>
      <c r="E13" s="27"/>
      <c r="J13"/>
      <c r="K13"/>
    </row>
    <row r="14" spans="1:15">
      <c r="A14" s="30">
        <v>8</v>
      </c>
      <c r="B14" s="37"/>
      <c r="C14" s="38"/>
      <c r="D14" s="31" t="e">
        <f t="shared" si="0"/>
        <v>#DIV/0!</v>
      </c>
      <c r="E14" s="27"/>
      <c r="F14" s="41" t="s">
        <v>36</v>
      </c>
      <c r="G14" s="43" t="s">
        <v>56</v>
      </c>
      <c r="H14" s="44"/>
      <c r="I14" s="44"/>
      <c r="J14" s="44"/>
      <c r="K14" s="44"/>
      <c r="L14" s="45"/>
    </row>
    <row r="15" spans="1:15">
      <c r="A15" s="30">
        <v>9</v>
      </c>
      <c r="B15" s="37"/>
      <c r="C15" s="38"/>
      <c r="D15" s="31" t="e">
        <f t="shared" si="0"/>
        <v>#DIV/0!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39"/>
      <c r="C16" s="40"/>
      <c r="D16" s="31" t="e">
        <f t="shared" si="0"/>
        <v>#DIV/0!</v>
      </c>
      <c r="J16"/>
      <c r="K16"/>
    </row>
  </sheetData>
  <mergeCells count="3">
    <mergeCell ref="B7:C16"/>
    <mergeCell ref="F14:F15"/>
    <mergeCell ref="G14:L15"/>
  </mergeCells>
  <phoneticPr fontId="19" type="noConversion"/>
  <conditionalFormatting sqref="D7:D1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57</v>
      </c>
      <c r="D3" s="7" t="s">
        <v>23</v>
      </c>
      <c r="E3" s="4" t="s">
        <v>34</v>
      </c>
      <c r="F3" s="6">
        <v>100</v>
      </c>
      <c r="G3" s="10" t="s">
        <v>35</v>
      </c>
      <c r="H3" s="10"/>
      <c r="I3" s="5">
        <v>3.3</v>
      </c>
      <c r="J3" s="6">
        <v>16</v>
      </c>
      <c r="K3" s="11">
        <v>25</v>
      </c>
      <c r="L3" s="11">
        <v>25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2">
        <v>13.34</v>
      </c>
      <c r="C7" s="32">
        <v>4.22</v>
      </c>
      <c r="D7" s="31">
        <f t="shared" ref="D7:D16" si="0">C7/$I$3</f>
        <v>1.2787878787878788</v>
      </c>
      <c r="E7" s="27"/>
      <c r="F7" s="29" t="s">
        <v>21</v>
      </c>
      <c r="G7" s="12">
        <f>MAX(B7:B22)</f>
        <v>13.34</v>
      </c>
      <c r="H7" s="12">
        <f>MAX(C7:C22)</f>
        <v>4.4800000000000004</v>
      </c>
      <c r="J7"/>
      <c r="K7"/>
    </row>
    <row r="8" spans="1:15">
      <c r="A8" s="30">
        <v>2</v>
      </c>
      <c r="B8" s="32"/>
      <c r="C8" s="32"/>
      <c r="D8" s="31">
        <f t="shared" si="0"/>
        <v>0</v>
      </c>
      <c r="E8" s="27"/>
      <c r="F8" s="29" t="s">
        <v>22</v>
      </c>
      <c r="G8" s="12">
        <f>MIN(B7:B22)</f>
        <v>13.29</v>
      </c>
      <c r="H8" s="12">
        <f>MIN(C7:C22)</f>
        <v>3.69</v>
      </c>
      <c r="J8"/>
      <c r="K8"/>
    </row>
    <row r="9" spans="1:15">
      <c r="A9" s="30">
        <v>3</v>
      </c>
      <c r="B9" s="32"/>
      <c r="C9" s="32"/>
      <c r="D9" s="31">
        <f t="shared" si="0"/>
        <v>0</v>
      </c>
      <c r="E9" s="27"/>
      <c r="J9"/>
      <c r="K9"/>
    </row>
    <row r="10" spans="1:15">
      <c r="A10" s="30">
        <v>4</v>
      </c>
      <c r="B10" s="32"/>
      <c r="C10" s="32"/>
      <c r="D10" s="31">
        <f t="shared" si="0"/>
        <v>0</v>
      </c>
      <c r="E10" s="27"/>
      <c r="J10"/>
      <c r="K10"/>
    </row>
    <row r="11" spans="1:15">
      <c r="A11" s="30">
        <v>5</v>
      </c>
      <c r="B11" s="32"/>
      <c r="C11" s="32"/>
      <c r="D11" s="31">
        <f t="shared" si="0"/>
        <v>0</v>
      </c>
      <c r="E11" s="27"/>
      <c r="F11" s="29" t="s">
        <v>19</v>
      </c>
      <c r="G11" s="13"/>
      <c r="H11" s="12">
        <f>G11/$J$3</f>
        <v>0</v>
      </c>
      <c r="J11" s="24"/>
      <c r="K11"/>
    </row>
    <row r="12" spans="1:15">
      <c r="A12" s="30">
        <v>6</v>
      </c>
      <c r="B12" s="32"/>
      <c r="C12" s="32"/>
      <c r="D12" s="31">
        <f t="shared" si="0"/>
        <v>0</v>
      </c>
      <c r="E12" s="27"/>
      <c r="J12"/>
      <c r="K12"/>
    </row>
    <row r="13" spans="1:15">
      <c r="A13" s="30">
        <v>7</v>
      </c>
      <c r="B13" s="32"/>
      <c r="C13" s="32"/>
      <c r="D13" s="31">
        <f t="shared" si="0"/>
        <v>0</v>
      </c>
      <c r="E13" s="27"/>
      <c r="J13"/>
      <c r="K13"/>
    </row>
    <row r="14" spans="1:15">
      <c r="A14" s="30">
        <v>8</v>
      </c>
      <c r="B14" s="32">
        <v>13.34</v>
      </c>
      <c r="C14" s="32">
        <v>3.95</v>
      </c>
      <c r="D14" s="31">
        <f t="shared" si="0"/>
        <v>1.196969696969697</v>
      </c>
      <c r="E14" s="27"/>
      <c r="F14" s="41" t="s">
        <v>36</v>
      </c>
      <c r="G14" s="43" t="s">
        <v>37</v>
      </c>
      <c r="H14" s="44"/>
      <c r="I14" s="44"/>
      <c r="J14" s="44"/>
      <c r="K14" s="44"/>
      <c r="L14" s="45"/>
    </row>
    <row r="15" spans="1:15">
      <c r="A15" s="30">
        <v>9</v>
      </c>
      <c r="B15" s="32">
        <v>13.34</v>
      </c>
      <c r="C15" s="32">
        <v>3.69</v>
      </c>
      <c r="D15" s="31">
        <f t="shared" si="0"/>
        <v>1.1181818181818182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/>
      <c r="C16" s="32"/>
      <c r="D16" s="31">
        <f t="shared" si="0"/>
        <v>0</v>
      </c>
      <c r="J16"/>
      <c r="K16"/>
    </row>
    <row r="17" spans="1:4">
      <c r="A17" s="30">
        <v>11</v>
      </c>
      <c r="B17" s="23"/>
      <c r="C17" s="32"/>
      <c r="D17" s="31">
        <f t="shared" ref="D17:D22" si="1">C17/$I$3</f>
        <v>0</v>
      </c>
    </row>
    <row r="18" spans="1:4">
      <c r="A18" s="30">
        <v>12</v>
      </c>
      <c r="B18" s="23"/>
      <c r="C18" s="32"/>
      <c r="D18" s="31">
        <f t="shared" si="1"/>
        <v>0</v>
      </c>
    </row>
    <row r="19" spans="1:4">
      <c r="A19" s="30">
        <v>13</v>
      </c>
      <c r="B19" s="23"/>
      <c r="C19" s="32"/>
      <c r="D19" s="31">
        <f t="shared" si="1"/>
        <v>0</v>
      </c>
    </row>
    <row r="20" spans="1:4">
      <c r="A20" s="30">
        <v>14</v>
      </c>
      <c r="B20" s="23"/>
      <c r="C20" s="32"/>
      <c r="D20" s="31">
        <f t="shared" si="1"/>
        <v>0</v>
      </c>
    </row>
    <row r="21" spans="1:4">
      <c r="A21" s="30">
        <v>15</v>
      </c>
      <c r="B21" s="23"/>
      <c r="C21" s="32"/>
      <c r="D21" s="31">
        <f t="shared" si="1"/>
        <v>0</v>
      </c>
    </row>
    <row r="22" spans="1:4">
      <c r="A22" s="30">
        <v>16</v>
      </c>
      <c r="B22" s="32">
        <v>13.29</v>
      </c>
      <c r="C22" s="32">
        <v>4.4800000000000004</v>
      </c>
      <c r="D22" s="31">
        <f t="shared" si="1"/>
        <v>1.3575757575757579</v>
      </c>
    </row>
  </sheetData>
  <mergeCells count="2">
    <mergeCell ref="F14:F15"/>
    <mergeCell ref="G14:L15"/>
  </mergeCells>
  <phoneticPr fontId="19" type="noConversion"/>
  <conditionalFormatting sqref="D7:D22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58</v>
      </c>
      <c r="D3" s="7" t="s">
        <v>23</v>
      </c>
      <c r="E3" s="4" t="s">
        <v>38</v>
      </c>
      <c r="F3" s="6">
        <v>100</v>
      </c>
      <c r="G3" s="10" t="s">
        <v>39</v>
      </c>
      <c r="H3" s="10"/>
      <c r="I3" s="5">
        <v>3.3</v>
      </c>
      <c r="J3" s="6">
        <v>9</v>
      </c>
      <c r="K3" s="11">
        <v>26</v>
      </c>
      <c r="L3" s="11">
        <v>26</v>
      </c>
      <c r="M3" s="8">
        <v>0</v>
      </c>
      <c r="N3" s="8" t="s">
        <v>40</v>
      </c>
      <c r="O3" s="9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13.11</v>
      </c>
      <c r="C7" s="23">
        <v>3.93</v>
      </c>
      <c r="D7" s="31">
        <f t="shared" ref="D7:D16" si="0">C7/$I$3</f>
        <v>1.1909090909090909</v>
      </c>
      <c r="E7" s="27"/>
      <c r="F7" s="29" t="s">
        <v>21</v>
      </c>
      <c r="G7" s="12">
        <f>MAX(B7:B15)</f>
        <v>13.15</v>
      </c>
      <c r="H7" s="12">
        <f>MAX(C7:C15)</f>
        <v>4.33</v>
      </c>
      <c r="J7"/>
      <c r="K7"/>
    </row>
    <row r="8" spans="1:15">
      <c r="A8" s="30">
        <v>2</v>
      </c>
      <c r="B8" s="23">
        <v>13.1</v>
      </c>
      <c r="C8" s="23">
        <v>4.05</v>
      </c>
      <c r="D8" s="31">
        <f t="shared" si="0"/>
        <v>1.2272727272727273</v>
      </c>
      <c r="E8" s="27"/>
      <c r="F8" s="29" t="s">
        <v>22</v>
      </c>
      <c r="G8" s="12">
        <f>MIN(B7:B15)</f>
        <v>13.1</v>
      </c>
      <c r="H8" s="12">
        <f>MIN(C7:C15)</f>
        <v>3.88</v>
      </c>
      <c r="J8"/>
      <c r="K8"/>
    </row>
    <row r="9" spans="1:15">
      <c r="A9" s="30">
        <v>3</v>
      </c>
      <c r="B9" s="23">
        <v>13.11</v>
      </c>
      <c r="C9" s="23">
        <v>4.13</v>
      </c>
      <c r="D9" s="31">
        <f t="shared" si="0"/>
        <v>1.2515151515151515</v>
      </c>
      <c r="E9" s="27"/>
      <c r="J9"/>
      <c r="K9"/>
    </row>
    <row r="10" spans="1:15">
      <c r="A10" s="30">
        <v>4</v>
      </c>
      <c r="B10" s="23">
        <v>13.13</v>
      </c>
      <c r="C10" s="23">
        <v>4.13</v>
      </c>
      <c r="D10" s="31">
        <f t="shared" si="0"/>
        <v>1.2515151515151515</v>
      </c>
      <c r="E10" s="27"/>
      <c r="J10"/>
      <c r="K10"/>
    </row>
    <row r="11" spans="1:15">
      <c r="A11" s="30">
        <v>5</v>
      </c>
      <c r="B11" s="23">
        <v>13.14</v>
      </c>
      <c r="C11" s="23">
        <v>4.08</v>
      </c>
      <c r="D11" s="31">
        <f t="shared" si="0"/>
        <v>1.2363636363636366</v>
      </c>
      <c r="E11" s="27"/>
      <c r="F11" s="29" t="s">
        <v>19</v>
      </c>
      <c r="G11" s="13">
        <v>118.1</v>
      </c>
      <c r="H11" s="12">
        <f>G11/$J$3</f>
        <v>13.122222222222222</v>
      </c>
      <c r="J11" s="24"/>
      <c r="K11"/>
    </row>
    <row r="12" spans="1:15">
      <c r="A12" s="30">
        <v>6</v>
      </c>
      <c r="B12" s="23">
        <v>13.15</v>
      </c>
      <c r="C12" s="23">
        <v>4.29</v>
      </c>
      <c r="D12" s="31">
        <f t="shared" si="0"/>
        <v>1.3</v>
      </c>
      <c r="E12" s="27"/>
      <c r="J12"/>
      <c r="K12"/>
    </row>
    <row r="13" spans="1:15">
      <c r="A13" s="30">
        <v>7</v>
      </c>
      <c r="B13" s="23">
        <v>13.13</v>
      </c>
      <c r="C13" s="23">
        <v>3.88</v>
      </c>
      <c r="D13" s="31">
        <f t="shared" si="0"/>
        <v>1.1757575757575758</v>
      </c>
      <c r="E13" s="27"/>
      <c r="J13"/>
      <c r="K13"/>
    </row>
    <row r="14" spans="1:15">
      <c r="A14" s="30">
        <v>8</v>
      </c>
      <c r="B14" s="23">
        <v>13.15</v>
      </c>
      <c r="C14" s="23">
        <v>4.33</v>
      </c>
      <c r="D14" s="31">
        <f t="shared" si="0"/>
        <v>1.3121212121212122</v>
      </c>
      <c r="E14" s="27"/>
      <c r="F14" s="41" t="s">
        <v>36</v>
      </c>
      <c r="G14" s="43" t="s">
        <v>59</v>
      </c>
      <c r="H14" s="44"/>
      <c r="I14" s="44"/>
      <c r="J14" s="44"/>
      <c r="K14" s="44"/>
      <c r="L14" s="45"/>
    </row>
    <row r="15" spans="1:15">
      <c r="A15" s="30">
        <v>9</v>
      </c>
      <c r="B15" s="23">
        <v>13.13</v>
      </c>
      <c r="C15" s="23">
        <v>4.16</v>
      </c>
      <c r="D15" s="31">
        <f t="shared" si="0"/>
        <v>1.2606060606060607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/>
      <c r="C16" s="23"/>
      <c r="D16" s="31">
        <f t="shared" si="0"/>
        <v>0</v>
      </c>
      <c r="J16"/>
      <c r="K16"/>
    </row>
  </sheetData>
  <mergeCells count="2">
    <mergeCell ref="F14:F15"/>
    <mergeCell ref="G14:L15"/>
  </mergeCells>
  <phoneticPr fontId="19" type="noConversion"/>
  <conditionalFormatting sqref="D7:D1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42</v>
      </c>
      <c r="D3" s="7" t="s">
        <v>23</v>
      </c>
      <c r="E3" s="4" t="s">
        <v>43</v>
      </c>
      <c r="F3" s="6">
        <v>30</v>
      </c>
      <c r="G3" s="10" t="s">
        <v>44</v>
      </c>
      <c r="H3" s="10"/>
      <c r="I3" s="5">
        <v>12</v>
      </c>
      <c r="J3" s="6">
        <v>16</v>
      </c>
      <c r="K3" s="11">
        <v>25</v>
      </c>
      <c r="L3" s="11">
        <v>25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2">
        <v>13.29</v>
      </c>
      <c r="C7" s="23">
        <v>18.64</v>
      </c>
      <c r="D7" s="31">
        <f t="shared" ref="D7:D22" si="0">C7/$I$3</f>
        <v>1.5533333333333335</v>
      </c>
      <c r="E7" s="27"/>
      <c r="F7" s="29" t="s">
        <v>21</v>
      </c>
      <c r="G7" s="12">
        <f>MAX(B7:B22)</f>
        <v>13.33</v>
      </c>
      <c r="H7" s="12">
        <f>MAX(C7:C22)</f>
        <v>20.11</v>
      </c>
      <c r="J7"/>
      <c r="K7"/>
    </row>
    <row r="8" spans="1:15">
      <c r="A8" s="30">
        <v>2</v>
      </c>
      <c r="B8" s="32">
        <v>13.3</v>
      </c>
      <c r="C8" s="23">
        <v>15.67</v>
      </c>
      <c r="D8" s="31">
        <f t="shared" si="0"/>
        <v>1.3058333333333334</v>
      </c>
      <c r="E8" s="27"/>
      <c r="F8" s="29" t="s">
        <v>22</v>
      </c>
      <c r="G8" s="12">
        <f>MIN(B7:B22)</f>
        <v>13.25</v>
      </c>
      <c r="H8" s="12">
        <f>MIN(C7:C22)</f>
        <v>14.84</v>
      </c>
      <c r="J8"/>
      <c r="K8"/>
    </row>
    <row r="9" spans="1:15">
      <c r="A9" s="30">
        <v>3</v>
      </c>
      <c r="B9" s="32">
        <v>13.28</v>
      </c>
      <c r="C9" s="23">
        <v>18.18</v>
      </c>
      <c r="D9" s="31">
        <f t="shared" si="0"/>
        <v>1.5149999999999999</v>
      </c>
      <c r="E9" s="27"/>
      <c r="J9"/>
      <c r="K9"/>
    </row>
    <row r="10" spans="1:15">
      <c r="A10" s="30">
        <v>4</v>
      </c>
      <c r="B10" s="32">
        <v>13.28</v>
      </c>
      <c r="C10" s="23">
        <v>16.64</v>
      </c>
      <c r="D10" s="31">
        <f t="shared" si="0"/>
        <v>1.3866666666666667</v>
      </c>
      <c r="E10" s="27"/>
      <c r="J10"/>
      <c r="K10"/>
    </row>
    <row r="11" spans="1:15">
      <c r="A11" s="30">
        <v>5</v>
      </c>
      <c r="B11" s="32">
        <v>13.31</v>
      </c>
      <c r="C11" s="23">
        <v>16.57</v>
      </c>
      <c r="D11" s="31">
        <f t="shared" si="0"/>
        <v>1.3808333333333334</v>
      </c>
      <c r="E11" s="27"/>
      <c r="F11" s="29" t="s">
        <v>19</v>
      </c>
      <c r="G11" s="13">
        <v>212.6</v>
      </c>
      <c r="H11" s="12">
        <f>G11/$J$3</f>
        <v>13.2875</v>
      </c>
      <c r="J11" s="24"/>
      <c r="K11"/>
    </row>
    <row r="12" spans="1:15">
      <c r="A12" s="30">
        <v>6</v>
      </c>
      <c r="B12" s="32">
        <v>13.25</v>
      </c>
      <c r="C12" s="23">
        <v>20.11</v>
      </c>
      <c r="D12" s="31">
        <f t="shared" si="0"/>
        <v>1.6758333333333333</v>
      </c>
      <c r="E12" s="27"/>
      <c r="J12"/>
      <c r="K12"/>
    </row>
    <row r="13" spans="1:15">
      <c r="A13" s="30">
        <v>7</v>
      </c>
      <c r="B13" s="32">
        <v>13.28</v>
      </c>
      <c r="C13" s="23">
        <v>17.45</v>
      </c>
      <c r="D13" s="31">
        <f t="shared" si="0"/>
        <v>1.4541666666666666</v>
      </c>
      <c r="E13" s="27"/>
      <c r="J13"/>
      <c r="K13"/>
    </row>
    <row r="14" spans="1:15">
      <c r="A14" s="30">
        <v>8</v>
      </c>
      <c r="B14" s="32">
        <v>13.33</v>
      </c>
      <c r="C14" s="23">
        <v>14.84</v>
      </c>
      <c r="D14" s="31">
        <f t="shared" si="0"/>
        <v>1.2366666666666666</v>
      </c>
      <c r="E14" s="27"/>
      <c r="F14" s="41" t="s">
        <v>36</v>
      </c>
      <c r="G14" s="43" t="s">
        <v>62</v>
      </c>
      <c r="H14" s="44"/>
      <c r="I14" s="44"/>
      <c r="J14" s="44"/>
      <c r="K14" s="44"/>
      <c r="L14" s="45"/>
    </row>
    <row r="15" spans="1:15">
      <c r="A15" s="30">
        <v>9</v>
      </c>
      <c r="B15" s="32" t="s">
        <v>41</v>
      </c>
      <c r="C15" s="32" t="s">
        <v>41</v>
      </c>
      <c r="D15" s="31" t="e">
        <f t="shared" si="0"/>
        <v>#VALUE!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32" t="s">
        <v>41</v>
      </c>
      <c r="C16" s="32" t="s">
        <v>41</v>
      </c>
      <c r="D16" s="31" t="e">
        <f t="shared" si="0"/>
        <v>#VALUE!</v>
      </c>
      <c r="J16"/>
      <c r="K16"/>
    </row>
    <row r="17" spans="1:4">
      <c r="A17" s="30">
        <v>11</v>
      </c>
      <c r="B17" s="32" t="s">
        <v>41</v>
      </c>
      <c r="C17" s="32" t="s">
        <v>41</v>
      </c>
      <c r="D17" s="31" t="e">
        <f t="shared" si="0"/>
        <v>#VALUE!</v>
      </c>
    </row>
    <row r="18" spans="1:4">
      <c r="A18" s="30">
        <v>12</v>
      </c>
      <c r="B18" s="32" t="s">
        <v>41</v>
      </c>
      <c r="C18" s="32" t="s">
        <v>41</v>
      </c>
      <c r="D18" s="31" t="e">
        <f t="shared" si="0"/>
        <v>#VALUE!</v>
      </c>
    </row>
    <row r="19" spans="1:4">
      <c r="A19" s="30">
        <v>13</v>
      </c>
      <c r="B19" s="32">
        <v>13.29</v>
      </c>
      <c r="C19" s="23">
        <v>17.3</v>
      </c>
      <c r="D19" s="31">
        <f t="shared" si="0"/>
        <v>1.4416666666666667</v>
      </c>
    </row>
    <row r="20" spans="1:4">
      <c r="A20" s="30">
        <v>14</v>
      </c>
      <c r="B20" s="32">
        <v>13.33</v>
      </c>
      <c r="C20" s="23">
        <v>17.88</v>
      </c>
      <c r="D20" s="31">
        <f t="shared" si="0"/>
        <v>1.49</v>
      </c>
    </row>
    <row r="21" spans="1:4">
      <c r="A21" s="30">
        <v>15</v>
      </c>
      <c r="B21" s="32">
        <v>13.28</v>
      </c>
      <c r="C21" s="23">
        <v>16.89</v>
      </c>
      <c r="D21" s="31">
        <f t="shared" si="0"/>
        <v>1.4075</v>
      </c>
    </row>
    <row r="22" spans="1:4">
      <c r="A22" s="30">
        <v>16</v>
      </c>
      <c r="B22" s="32">
        <v>13.28</v>
      </c>
      <c r="C22" s="23">
        <v>19.3</v>
      </c>
      <c r="D22" s="31">
        <f t="shared" si="0"/>
        <v>1.6083333333333334</v>
      </c>
    </row>
  </sheetData>
  <mergeCells count="2">
    <mergeCell ref="F14:F15"/>
    <mergeCell ref="G14:L15"/>
  </mergeCells>
  <phoneticPr fontId="19" type="noConversion"/>
  <conditionalFormatting sqref="D7:D2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G14" sqref="G14:L15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45</v>
      </c>
      <c r="D3" s="7" t="s">
        <v>23</v>
      </c>
      <c r="E3" s="4" t="s">
        <v>43</v>
      </c>
      <c r="F3" s="6">
        <v>30</v>
      </c>
      <c r="G3" s="10" t="s">
        <v>44</v>
      </c>
      <c r="H3" s="10"/>
      <c r="I3" s="5">
        <v>12</v>
      </c>
      <c r="J3" s="6">
        <v>16</v>
      </c>
      <c r="K3" s="11">
        <v>25</v>
      </c>
      <c r="L3" s="11">
        <v>25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2">
        <v>13.28</v>
      </c>
      <c r="C7" s="32">
        <v>17.98</v>
      </c>
      <c r="D7" s="31">
        <f t="shared" ref="D7:D22" si="0">C7/$I$3</f>
        <v>1.4983333333333333</v>
      </c>
      <c r="E7" s="27"/>
      <c r="F7" s="29" t="s">
        <v>21</v>
      </c>
      <c r="G7" s="12">
        <f>MAX(B7:B22)</f>
        <v>13.35</v>
      </c>
      <c r="H7" s="12">
        <f>MAX(C7:C22)</f>
        <v>17.98</v>
      </c>
      <c r="J7"/>
      <c r="K7"/>
    </row>
    <row r="8" spans="1:15">
      <c r="A8" s="30">
        <v>2</v>
      </c>
      <c r="B8" s="32">
        <v>13.29</v>
      </c>
      <c r="C8" s="32">
        <v>13.08</v>
      </c>
      <c r="D8" s="31">
        <f t="shared" si="0"/>
        <v>1.0900000000000001</v>
      </c>
      <c r="E8" s="27"/>
      <c r="F8" s="29" t="s">
        <v>22</v>
      </c>
      <c r="G8" s="12">
        <f>MIN(B7:B22)</f>
        <v>13.28</v>
      </c>
      <c r="H8" s="12">
        <f>MIN(C7:C22)</f>
        <v>11.64</v>
      </c>
      <c r="J8"/>
      <c r="K8"/>
    </row>
    <row r="9" spans="1:15">
      <c r="A9" s="30">
        <v>3</v>
      </c>
      <c r="B9" s="32">
        <v>13.35</v>
      </c>
      <c r="C9" s="32">
        <v>15.54</v>
      </c>
      <c r="D9" s="31">
        <f t="shared" si="0"/>
        <v>1.2949999999999999</v>
      </c>
      <c r="E9" s="27"/>
      <c r="J9"/>
      <c r="K9"/>
    </row>
    <row r="10" spans="1:15">
      <c r="A10" s="30">
        <v>4</v>
      </c>
      <c r="B10" s="32">
        <v>13.31</v>
      </c>
      <c r="C10" s="32">
        <v>16.23</v>
      </c>
      <c r="D10" s="31">
        <f t="shared" si="0"/>
        <v>1.3525</v>
      </c>
      <c r="E10" s="27"/>
      <c r="J10"/>
      <c r="K10"/>
    </row>
    <row r="11" spans="1:15">
      <c r="A11" s="30">
        <v>5</v>
      </c>
      <c r="B11" s="32"/>
      <c r="C11" s="32"/>
      <c r="D11" s="31">
        <f t="shared" si="0"/>
        <v>0</v>
      </c>
      <c r="E11" s="27"/>
      <c r="F11" s="29" t="s">
        <v>19</v>
      </c>
      <c r="G11" s="13">
        <v>212.8</v>
      </c>
      <c r="H11" s="12">
        <f>G11/$J$3</f>
        <v>13.3</v>
      </c>
      <c r="J11" s="24"/>
      <c r="K11"/>
    </row>
    <row r="12" spans="1:15">
      <c r="A12" s="30">
        <v>6</v>
      </c>
      <c r="B12" s="32"/>
      <c r="C12" s="32"/>
      <c r="D12" s="31">
        <f t="shared" si="0"/>
        <v>0</v>
      </c>
      <c r="E12" s="27"/>
      <c r="J12"/>
      <c r="K12"/>
    </row>
    <row r="13" spans="1:15">
      <c r="A13" s="30">
        <v>7</v>
      </c>
      <c r="B13" s="32"/>
      <c r="C13" s="32"/>
      <c r="D13" s="31">
        <f t="shared" si="0"/>
        <v>0</v>
      </c>
      <c r="E13" s="27"/>
      <c r="J13"/>
      <c r="K13"/>
    </row>
    <row r="14" spans="1:15">
      <c r="A14" s="30">
        <v>8</v>
      </c>
      <c r="B14" s="32"/>
      <c r="C14" s="32"/>
      <c r="D14" s="31">
        <f t="shared" si="0"/>
        <v>0</v>
      </c>
      <c r="E14" s="27"/>
      <c r="F14" s="41" t="s">
        <v>36</v>
      </c>
      <c r="G14" s="43" t="s">
        <v>62</v>
      </c>
      <c r="H14" s="44"/>
      <c r="I14" s="44"/>
      <c r="J14" s="44"/>
      <c r="K14" s="44"/>
      <c r="L14" s="45"/>
    </row>
    <row r="15" spans="1:15">
      <c r="A15" s="30">
        <v>9</v>
      </c>
      <c r="B15" s="32"/>
      <c r="C15" s="32"/>
      <c r="D15" s="31">
        <f t="shared" si="0"/>
        <v>0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32"/>
      <c r="C16" s="32"/>
      <c r="D16" s="31">
        <f t="shared" si="0"/>
        <v>0</v>
      </c>
      <c r="J16"/>
      <c r="K16"/>
    </row>
    <row r="17" spans="1:4">
      <c r="A17" s="30">
        <v>11</v>
      </c>
      <c r="B17" s="32"/>
      <c r="C17" s="32"/>
      <c r="D17" s="31">
        <f t="shared" si="0"/>
        <v>0</v>
      </c>
    </row>
    <row r="18" spans="1:4">
      <c r="A18" s="30">
        <v>12</v>
      </c>
      <c r="B18" s="32"/>
      <c r="C18" s="32"/>
      <c r="D18" s="31">
        <f t="shared" si="0"/>
        <v>0</v>
      </c>
    </row>
    <row r="19" spans="1:4">
      <c r="A19" s="30">
        <v>13</v>
      </c>
      <c r="B19" s="32">
        <v>13.32</v>
      </c>
      <c r="C19" s="32">
        <v>11.64</v>
      </c>
      <c r="D19" s="31">
        <f t="shared" si="0"/>
        <v>0.97000000000000008</v>
      </c>
    </row>
    <row r="20" spans="1:4">
      <c r="A20" s="30">
        <v>14</v>
      </c>
      <c r="B20" s="32">
        <v>13.33</v>
      </c>
      <c r="C20" s="32">
        <v>13.51</v>
      </c>
      <c r="D20" s="31">
        <f t="shared" si="0"/>
        <v>1.1258333333333332</v>
      </c>
    </row>
    <row r="21" spans="1:4">
      <c r="A21" s="30">
        <v>15</v>
      </c>
      <c r="B21" s="32">
        <v>13.31</v>
      </c>
      <c r="C21" s="32">
        <v>16.93</v>
      </c>
      <c r="D21" s="31">
        <f t="shared" si="0"/>
        <v>1.4108333333333334</v>
      </c>
    </row>
    <row r="22" spans="1:4">
      <c r="A22" s="30">
        <v>16</v>
      </c>
      <c r="B22" s="32">
        <v>13.34</v>
      </c>
      <c r="C22" s="32">
        <v>16.52</v>
      </c>
      <c r="D22" s="31">
        <f t="shared" si="0"/>
        <v>1.3766666666666667</v>
      </c>
    </row>
  </sheetData>
  <mergeCells count="2">
    <mergeCell ref="F14:F15"/>
    <mergeCell ref="G14:L15"/>
  </mergeCells>
  <phoneticPr fontId="19" type="noConversion"/>
  <conditionalFormatting sqref="D7:D2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F35" sqref="F35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48</v>
      </c>
      <c r="D3" s="7" t="s">
        <v>23</v>
      </c>
      <c r="E3" s="4" t="s">
        <v>46</v>
      </c>
      <c r="F3" s="6">
        <v>40</v>
      </c>
      <c r="G3" s="10" t="s">
        <v>47</v>
      </c>
      <c r="H3" s="10"/>
      <c r="I3" s="5">
        <v>8</v>
      </c>
      <c r="J3" s="6">
        <v>16</v>
      </c>
      <c r="K3" s="11">
        <v>27</v>
      </c>
      <c r="L3" s="11">
        <v>31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14.21</v>
      </c>
      <c r="C7" s="23">
        <v>13.3</v>
      </c>
      <c r="D7" s="31">
        <f t="shared" ref="D7:D22" si="0">C7/$I$3</f>
        <v>1.6625000000000001</v>
      </c>
      <c r="E7" s="27"/>
      <c r="F7" s="29" t="s">
        <v>21</v>
      </c>
      <c r="G7" s="12">
        <f>MAX(B7:B22)</f>
        <v>14.21</v>
      </c>
      <c r="H7" s="12">
        <f>MAX(C7:C22)</f>
        <v>1970</v>
      </c>
      <c r="J7"/>
      <c r="K7"/>
    </row>
    <row r="8" spans="1:15">
      <c r="A8" s="30">
        <v>2</v>
      </c>
      <c r="B8" s="23">
        <v>14.17</v>
      </c>
      <c r="C8" s="23">
        <v>14.64</v>
      </c>
      <c r="D8" s="31">
        <f t="shared" si="0"/>
        <v>1.83</v>
      </c>
      <c r="E8" s="27"/>
      <c r="F8" s="29" t="s">
        <v>22</v>
      </c>
      <c r="G8" s="12">
        <f>MIN(B7:B22)</f>
        <v>11.4</v>
      </c>
      <c r="H8" s="12">
        <f>MIN(C7:C22)</f>
        <v>13.3</v>
      </c>
      <c r="J8"/>
      <c r="K8"/>
    </row>
    <row r="9" spans="1:15">
      <c r="A9" s="30">
        <v>3</v>
      </c>
      <c r="B9" s="23">
        <v>14.04</v>
      </c>
      <c r="C9" s="23">
        <v>14.65</v>
      </c>
      <c r="D9" s="31">
        <f t="shared" si="0"/>
        <v>1.83125</v>
      </c>
      <c r="E9" s="27"/>
      <c r="J9"/>
      <c r="K9"/>
    </row>
    <row r="10" spans="1:15">
      <c r="A10" s="30">
        <v>4</v>
      </c>
      <c r="B10" s="23">
        <v>13.93</v>
      </c>
      <c r="C10" s="23">
        <v>23.31</v>
      </c>
      <c r="D10" s="31">
        <f t="shared" si="0"/>
        <v>2.9137499999999998</v>
      </c>
      <c r="E10" s="27"/>
      <c r="J10"/>
      <c r="K10"/>
    </row>
    <row r="11" spans="1:15">
      <c r="A11" s="30">
        <v>5</v>
      </c>
      <c r="B11" s="23">
        <v>12.89</v>
      </c>
      <c r="C11" s="23">
        <v>687</v>
      </c>
      <c r="D11" s="31">
        <f t="shared" si="0"/>
        <v>85.875</v>
      </c>
      <c r="E11" s="27"/>
      <c r="F11" s="29" t="s">
        <v>19</v>
      </c>
      <c r="G11" s="13">
        <v>212.9</v>
      </c>
      <c r="H11" s="12">
        <f>G11/$J$3</f>
        <v>13.30625</v>
      </c>
      <c r="J11" s="24"/>
      <c r="K11"/>
    </row>
    <row r="12" spans="1:15">
      <c r="A12" s="30">
        <v>6</v>
      </c>
      <c r="B12" s="23">
        <v>11.97</v>
      </c>
      <c r="C12" s="23">
        <v>425</v>
      </c>
      <c r="D12" s="31">
        <f t="shared" si="0"/>
        <v>53.125</v>
      </c>
      <c r="E12" s="27"/>
      <c r="J12"/>
      <c r="K12"/>
    </row>
    <row r="13" spans="1:15">
      <c r="A13" s="30">
        <v>7</v>
      </c>
      <c r="B13" s="23">
        <v>14.17</v>
      </c>
      <c r="C13" s="23">
        <v>13.5</v>
      </c>
      <c r="D13" s="31">
        <f t="shared" si="0"/>
        <v>1.6875</v>
      </c>
      <c r="E13" s="27"/>
      <c r="J13"/>
      <c r="K13"/>
    </row>
    <row r="14" spans="1:15">
      <c r="A14" s="30">
        <v>8</v>
      </c>
      <c r="B14" s="23">
        <v>14.21</v>
      </c>
      <c r="C14" s="23">
        <v>15.15</v>
      </c>
      <c r="D14" s="31">
        <f t="shared" si="0"/>
        <v>1.89375</v>
      </c>
      <c r="E14" s="27"/>
      <c r="F14" s="41" t="s">
        <v>36</v>
      </c>
      <c r="G14" s="43" t="s">
        <v>60</v>
      </c>
      <c r="H14" s="44"/>
      <c r="I14" s="44"/>
      <c r="J14" s="44"/>
      <c r="K14" s="44"/>
      <c r="L14" s="45"/>
    </row>
    <row r="15" spans="1:15">
      <c r="A15" s="30">
        <v>9</v>
      </c>
      <c r="B15" s="23">
        <v>14.14</v>
      </c>
      <c r="C15" s="23">
        <v>14.03</v>
      </c>
      <c r="D15" s="31">
        <f t="shared" si="0"/>
        <v>1.7537499999999999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>
        <v>11.4</v>
      </c>
      <c r="C16" s="23">
        <v>130.1</v>
      </c>
      <c r="D16" s="31">
        <f t="shared" si="0"/>
        <v>16.262499999999999</v>
      </c>
      <c r="J16"/>
      <c r="K16"/>
    </row>
    <row r="17" spans="1:4">
      <c r="A17" s="30">
        <v>11</v>
      </c>
      <c r="B17" s="23">
        <v>11.82</v>
      </c>
      <c r="C17" s="23">
        <v>1970</v>
      </c>
      <c r="D17" s="31">
        <f t="shared" si="0"/>
        <v>246.25</v>
      </c>
    </row>
    <row r="18" spans="1:4">
      <c r="A18" s="30">
        <v>12</v>
      </c>
      <c r="B18" s="23">
        <v>13.35</v>
      </c>
      <c r="C18" s="23">
        <v>64.3</v>
      </c>
      <c r="D18" s="31">
        <f t="shared" si="0"/>
        <v>8.0374999999999996</v>
      </c>
    </row>
    <row r="19" spans="1:4">
      <c r="A19" s="30">
        <v>13</v>
      </c>
      <c r="B19" s="23">
        <v>12.95</v>
      </c>
      <c r="C19" s="23">
        <v>867</v>
      </c>
      <c r="D19" s="31">
        <f t="shared" si="0"/>
        <v>108.375</v>
      </c>
    </row>
    <row r="20" spans="1:4">
      <c r="A20" s="30">
        <v>14</v>
      </c>
      <c r="B20" s="23">
        <v>13.51</v>
      </c>
      <c r="C20" s="23">
        <v>345</v>
      </c>
      <c r="D20" s="31">
        <f t="shared" si="0"/>
        <v>43.125</v>
      </c>
    </row>
    <row r="21" spans="1:4">
      <c r="A21" s="30">
        <v>15</v>
      </c>
      <c r="B21" s="23">
        <v>14.11</v>
      </c>
      <c r="C21" s="23">
        <v>14.64</v>
      </c>
      <c r="D21" s="31">
        <f t="shared" si="0"/>
        <v>1.83</v>
      </c>
    </row>
    <row r="22" spans="1:4">
      <c r="A22" s="30">
        <v>16</v>
      </c>
      <c r="B22" s="23">
        <v>11.96</v>
      </c>
      <c r="C22" s="23">
        <v>1142</v>
      </c>
      <c r="D22" s="31">
        <f t="shared" si="0"/>
        <v>142.75</v>
      </c>
    </row>
  </sheetData>
  <mergeCells count="2">
    <mergeCell ref="F14:F15"/>
    <mergeCell ref="G14:L15"/>
  </mergeCells>
  <phoneticPr fontId="19" type="noConversion"/>
  <conditionalFormatting sqref="D7:D2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G14" sqref="G14:L15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49</v>
      </c>
      <c r="D3" s="7" t="s">
        <v>23</v>
      </c>
      <c r="E3" s="4" t="s">
        <v>50</v>
      </c>
      <c r="F3" s="6">
        <v>100</v>
      </c>
      <c r="G3" s="10" t="s">
        <v>51</v>
      </c>
      <c r="H3" s="10" t="s">
        <v>52</v>
      </c>
      <c r="I3" s="5">
        <v>3.3</v>
      </c>
      <c r="J3" s="6">
        <v>9</v>
      </c>
      <c r="K3" s="11">
        <v>25</v>
      </c>
      <c r="L3" s="11">
        <v>23</v>
      </c>
      <c r="M3" s="8">
        <v>0.6</v>
      </c>
      <c r="N3" s="8" t="s">
        <v>53</v>
      </c>
      <c r="O3" s="9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13.41</v>
      </c>
      <c r="C7" s="23">
        <v>4.12</v>
      </c>
      <c r="D7" s="31">
        <f t="shared" ref="D7:D18" si="0">C7/$I$3</f>
        <v>1.2484848484848485</v>
      </c>
      <c r="E7" s="27"/>
      <c r="F7" s="29" t="s">
        <v>21</v>
      </c>
      <c r="G7" s="12">
        <f>MAX(B7:B18)</f>
        <v>13.41</v>
      </c>
      <c r="H7" s="12">
        <f>MAX(C7:C18)</f>
        <v>4.12</v>
      </c>
      <c r="J7"/>
      <c r="K7"/>
    </row>
    <row r="8" spans="1:15">
      <c r="A8" s="30">
        <v>2</v>
      </c>
      <c r="B8" s="23">
        <v>13.29</v>
      </c>
      <c r="C8" s="23">
        <v>3.62</v>
      </c>
      <c r="D8" s="31">
        <f t="shared" si="0"/>
        <v>1.0969696969696972</v>
      </c>
      <c r="E8" s="27"/>
      <c r="F8" s="29" t="s">
        <v>22</v>
      </c>
      <c r="G8" s="12">
        <f>MIN(B7:B18)</f>
        <v>13.28</v>
      </c>
      <c r="H8" s="12">
        <f>MIN(C7:C18)</f>
        <v>3.07</v>
      </c>
      <c r="J8"/>
      <c r="K8"/>
    </row>
    <row r="9" spans="1:15">
      <c r="A9" s="30">
        <v>3</v>
      </c>
      <c r="B9" s="23">
        <v>13.31</v>
      </c>
      <c r="C9" s="23">
        <v>3.88</v>
      </c>
      <c r="D9" s="31">
        <f t="shared" si="0"/>
        <v>1.1757575757575758</v>
      </c>
      <c r="E9" s="27"/>
      <c r="J9"/>
      <c r="K9"/>
    </row>
    <row r="10" spans="1:15">
      <c r="A10" s="30">
        <v>4</v>
      </c>
      <c r="B10" s="23">
        <v>13.3</v>
      </c>
      <c r="C10" s="23">
        <v>3.61</v>
      </c>
      <c r="D10" s="31">
        <f t="shared" si="0"/>
        <v>1.093939393939394</v>
      </c>
      <c r="E10" s="27"/>
      <c r="J10"/>
      <c r="K10"/>
    </row>
    <row r="11" spans="1:15">
      <c r="A11" s="30">
        <v>5</v>
      </c>
      <c r="B11" s="23">
        <v>13.29</v>
      </c>
      <c r="C11" s="23">
        <v>4.05</v>
      </c>
      <c r="D11" s="31">
        <f t="shared" si="0"/>
        <v>1.2272727272727273</v>
      </c>
      <c r="E11" s="27"/>
      <c r="F11" s="29" t="s">
        <v>19</v>
      </c>
      <c r="G11" s="13">
        <f>SUM(B7:B15)</f>
        <v>120</v>
      </c>
      <c r="H11" s="12">
        <f>G11/$J$3</f>
        <v>13.333333333333334</v>
      </c>
      <c r="J11" s="24"/>
      <c r="K11"/>
    </row>
    <row r="12" spans="1:15">
      <c r="A12" s="30">
        <v>6</v>
      </c>
      <c r="B12" s="23">
        <v>13.38</v>
      </c>
      <c r="C12" s="23">
        <v>4.07</v>
      </c>
      <c r="D12" s="31">
        <f t="shared" si="0"/>
        <v>1.2333333333333334</v>
      </c>
      <c r="E12" s="27"/>
      <c r="J12"/>
      <c r="K12"/>
    </row>
    <row r="13" spans="1:15">
      <c r="A13" s="30">
        <v>7</v>
      </c>
      <c r="B13" s="23">
        <v>13.28</v>
      </c>
      <c r="C13" s="23">
        <v>3.07</v>
      </c>
      <c r="D13" s="31">
        <f t="shared" si="0"/>
        <v>0.9303030303030303</v>
      </c>
      <c r="E13" s="27"/>
      <c r="J13"/>
      <c r="K13"/>
    </row>
    <row r="14" spans="1:15">
      <c r="A14" s="30">
        <v>8</v>
      </c>
      <c r="B14" s="23">
        <v>13.37</v>
      </c>
      <c r="C14" s="23">
        <v>3.9</v>
      </c>
      <c r="D14" s="31">
        <f t="shared" si="0"/>
        <v>1.1818181818181819</v>
      </c>
      <c r="E14" s="27"/>
      <c r="F14" s="41" t="s">
        <v>36</v>
      </c>
      <c r="G14" s="43" t="s">
        <v>61</v>
      </c>
      <c r="H14" s="44"/>
      <c r="I14" s="44"/>
      <c r="J14" s="44"/>
      <c r="K14" s="44"/>
      <c r="L14" s="45"/>
    </row>
    <row r="15" spans="1:15">
      <c r="A15" s="30">
        <v>9</v>
      </c>
      <c r="B15" s="23">
        <v>13.37</v>
      </c>
      <c r="C15" s="23">
        <v>3.17</v>
      </c>
      <c r="D15" s="31">
        <f t="shared" si="0"/>
        <v>0.96060606060606069</v>
      </c>
      <c r="E15" s="27"/>
      <c r="F15" s="42"/>
      <c r="G15" s="46"/>
      <c r="H15" s="47"/>
      <c r="I15" s="47"/>
      <c r="J15" s="47"/>
      <c r="K15" s="47"/>
      <c r="L15" s="48"/>
    </row>
    <row r="16" spans="1:15">
      <c r="A16" s="30">
        <v>10</v>
      </c>
      <c r="B16" s="23"/>
      <c r="C16" s="23"/>
      <c r="D16" s="31">
        <f t="shared" si="0"/>
        <v>0</v>
      </c>
      <c r="J16"/>
      <c r="K16"/>
    </row>
    <row r="17" spans="1:4">
      <c r="A17" s="30">
        <v>11</v>
      </c>
      <c r="B17" s="23"/>
      <c r="C17" s="23"/>
      <c r="D17" s="31">
        <f t="shared" si="0"/>
        <v>0</v>
      </c>
    </row>
    <row r="18" spans="1:4">
      <c r="A18" s="30">
        <v>12</v>
      </c>
      <c r="B18" s="23"/>
      <c r="C18" s="23"/>
      <c r="D18" s="31">
        <f t="shared" si="0"/>
        <v>0</v>
      </c>
    </row>
  </sheetData>
  <mergeCells count="2">
    <mergeCell ref="F14:F15"/>
    <mergeCell ref="G14:L15"/>
  </mergeCells>
  <phoneticPr fontId="19" type="noConversion"/>
  <conditionalFormatting sqref="D7:D18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데이터센터</vt:lpstr>
      <vt:lpstr>소각로 분전실</vt:lpstr>
      <vt:lpstr>구)전지전극</vt:lpstr>
      <vt:lpstr>신규 컴프레셔실 컴프레셔 모니터링</vt:lpstr>
      <vt:lpstr>신규 컴프레셔실 분전실</vt:lpstr>
      <vt:lpstr>보일러 PLC UPS 배터리 1</vt:lpstr>
      <vt:lpstr>보일러 PLC UPS 배터리 2</vt:lpstr>
      <vt:lpstr>Ut'y센터</vt:lpstr>
      <vt:lpstr>본관 분전실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2025-07-18T07:24:14Z</dcterms:modified>
</cp:coreProperties>
</file>