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firstSheet="1" activeTab="6"/>
  </bookViews>
  <sheets>
    <sheet name="본관 분전실" sheetId="24" r:id="rId1"/>
    <sheet name="보일러 PLC" sheetId="25" r:id="rId2"/>
    <sheet name="Ut'y센터" sheetId="26" r:id="rId3"/>
    <sheet name="신규 컴프레셔실 컴프레셔 모니터링" sheetId="31" r:id="rId4"/>
    <sheet name="신규 컴프레셔실 분전실" sheetId="27" r:id="rId5"/>
    <sheet name="소각로 분전실" sheetId="28" r:id="rId6"/>
    <sheet name="데이터 센터" sheetId="29" r:id="rId7"/>
    <sheet name="구)전지전극" sheetId="30" r:id="rId8"/>
  </sheets>
  <calcPr calcId="162913"/>
</workbook>
</file>

<file path=xl/calcChain.xml><?xml version="1.0" encoding="utf-8"?>
<calcChain xmlns="http://schemas.openxmlformats.org/spreadsheetml/2006/main">
  <c r="H12" i="30" l="1"/>
  <c r="H12" i="29"/>
  <c r="G12" i="29"/>
  <c r="H12" i="28"/>
  <c r="G12" i="28"/>
  <c r="H12" i="27"/>
  <c r="G12" i="27"/>
  <c r="H12" i="26"/>
  <c r="G12" i="26"/>
  <c r="H12" i="24"/>
  <c r="G12" i="30" l="1"/>
  <c r="D15" i="31" l="1"/>
  <c r="D14" i="31"/>
  <c r="D13" i="31"/>
  <c r="D12" i="31"/>
  <c r="H11" i="31"/>
  <c r="D11" i="31"/>
  <c r="D10" i="31"/>
  <c r="D9" i="31"/>
  <c r="H8" i="31"/>
  <c r="G8" i="31"/>
  <c r="D8" i="31"/>
  <c r="H7" i="31"/>
  <c r="G7" i="31"/>
  <c r="D7" i="31"/>
  <c r="O3" i="31"/>
  <c r="H8" i="26"/>
  <c r="H7" i="26"/>
  <c r="G8" i="26"/>
  <c r="G7" i="26"/>
  <c r="D16" i="26"/>
  <c r="D17" i="26"/>
  <c r="D18" i="26"/>
  <c r="D19" i="26"/>
  <c r="D20" i="26"/>
  <c r="D21" i="26"/>
  <c r="D22" i="26"/>
  <c r="G12" i="24" l="1"/>
  <c r="H8" i="28" l="1"/>
  <c r="G8" i="28"/>
  <c r="H7" i="28"/>
  <c r="G7" i="28"/>
  <c r="D15" i="30"/>
  <c r="D14" i="30"/>
  <c r="D13" i="30"/>
  <c r="D12" i="30"/>
  <c r="H11" i="30"/>
  <c r="D11" i="30"/>
  <c r="D10" i="30"/>
  <c r="D9" i="30"/>
  <c r="H8" i="30"/>
  <c r="G8" i="30"/>
  <c r="D8" i="30"/>
  <c r="H7" i="30"/>
  <c r="G7" i="30"/>
  <c r="D7" i="30"/>
  <c r="O3" i="30"/>
  <c r="D15" i="29" l="1"/>
  <c r="D14" i="29"/>
  <c r="D13" i="29"/>
  <c r="D12" i="29"/>
  <c r="H11" i="29"/>
  <c r="D11" i="29"/>
  <c r="D10" i="29"/>
  <c r="D9" i="29"/>
  <c r="H8" i="29"/>
  <c r="G8" i="29"/>
  <c r="D8" i="29"/>
  <c r="H7" i="29"/>
  <c r="G7" i="29"/>
  <c r="D7" i="29"/>
  <c r="O3" i="29"/>
  <c r="D15" i="28"/>
  <c r="D14" i="28"/>
  <c r="D13" i="28"/>
  <c r="D12" i="28"/>
  <c r="H11" i="28"/>
  <c r="D11" i="28"/>
  <c r="D10" i="28"/>
  <c r="D9" i="28"/>
  <c r="D8" i="28"/>
  <c r="D7" i="28"/>
  <c r="O3" i="28"/>
  <c r="D15" i="27"/>
  <c r="D14" i="27"/>
  <c r="D13" i="27"/>
  <c r="D12" i="27"/>
  <c r="H11" i="27"/>
  <c r="D11" i="27"/>
  <c r="D10" i="27"/>
  <c r="D9" i="27"/>
  <c r="H8" i="27"/>
  <c r="G8" i="27"/>
  <c r="D8" i="27"/>
  <c r="H7" i="27"/>
  <c r="G7" i="27"/>
  <c r="D7" i="27"/>
  <c r="O3" i="27"/>
  <c r="D15" i="26"/>
  <c r="D14" i="26"/>
  <c r="D13" i="26"/>
  <c r="D12" i="26"/>
  <c r="H11" i="26"/>
  <c r="D11" i="26"/>
  <c r="D10" i="26"/>
  <c r="D9" i="26"/>
  <c r="D8" i="26"/>
  <c r="D7" i="26"/>
  <c r="O3" i="26"/>
  <c r="D15" i="25"/>
  <c r="D14" i="25"/>
  <c r="D13" i="25"/>
  <c r="D12" i="25"/>
  <c r="H11" i="25"/>
  <c r="D11" i="25"/>
  <c r="D10" i="25"/>
  <c r="D9" i="25"/>
  <c r="H8" i="25"/>
  <c r="G8" i="25"/>
  <c r="D8" i="25"/>
  <c r="H7" i="25"/>
  <c r="G7" i="25"/>
  <c r="D7" i="25"/>
  <c r="O3" i="25"/>
  <c r="H8" i="24" l="1"/>
  <c r="H7" i="24"/>
  <c r="G8" i="24"/>
  <c r="G7" i="24"/>
  <c r="D15" i="24" l="1"/>
  <c r="D14" i="24"/>
  <c r="D13" i="24"/>
  <c r="D12" i="24"/>
  <c r="H11" i="24"/>
  <c r="D11" i="24"/>
  <c r="D10" i="24"/>
  <c r="D9" i="24"/>
  <c r="D8" i="24"/>
  <c r="D7" i="24"/>
  <c r="O3" i="24"/>
</calcChain>
</file>

<file path=xl/sharedStrings.xml><?xml version="1.0" encoding="utf-8"?>
<sst xmlns="http://schemas.openxmlformats.org/spreadsheetml/2006/main" count="248" uniqueCount="53">
  <si>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</si>
  <si>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</si>
  <si>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</si>
  <si>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</si>
  <si>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</si>
  <si>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</si>
  <si>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</si>
  <si>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</si>
  <si>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</si>
  <si>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</si>
  <si>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</si>
  <si>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</si>
  <si>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</si>
  <si>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</si>
  <si>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</si>
  <si>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</si>
  <si>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</si>
  <si>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</si>
  <si>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</si>
  <si>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</si>
  <si>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</si>
  <si>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</si>
  <si>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</si>
  <si>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</si>
  <si>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</si>
  <si>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LG화학 청주공장</t>
    <phoneticPr fontId="19" type="noConversion"/>
  </si>
  <si>
    <t>분전실</t>
    <phoneticPr fontId="19" type="noConversion"/>
  </si>
  <si>
    <t>BS</t>
    <phoneticPr fontId="19" type="noConversion"/>
  </si>
  <si>
    <t>분전실</t>
    <phoneticPr fontId="19" type="noConversion"/>
  </si>
  <si>
    <t>BS</t>
    <phoneticPr fontId="19" type="noConversion"/>
  </si>
  <si>
    <t>BS</t>
    <phoneticPr fontId="19" type="noConversion"/>
  </si>
  <si>
    <t>2021.06.11</t>
    <phoneticPr fontId="19" type="noConversion"/>
  </si>
  <si>
    <t>BS</t>
    <phoneticPr fontId="19" type="noConversion"/>
  </si>
  <si>
    <t>Hica120</t>
    <phoneticPr fontId="19" type="noConversion"/>
  </si>
  <si>
    <t>2020.04.25</t>
    <phoneticPr fontId="19" type="noConversion"/>
  </si>
  <si>
    <t>LG화학 청주공장</t>
    <phoneticPr fontId="19" type="noConversion"/>
  </si>
  <si>
    <t>BS</t>
    <phoneticPr fontId="19" type="noConversion"/>
  </si>
  <si>
    <t>ESP100</t>
    <phoneticPr fontId="19" type="noConversion"/>
  </si>
  <si>
    <t>ESP120</t>
    <phoneticPr fontId="19" type="noConversion"/>
  </si>
  <si>
    <t>2022.07.15</t>
    <phoneticPr fontId="19" type="noConversion"/>
  </si>
  <si>
    <t>ESH30</t>
    <phoneticPr fontId="19" type="noConversion"/>
  </si>
  <si>
    <t>2019.09.30</t>
    <phoneticPr fontId="19" type="noConversion"/>
  </si>
  <si>
    <t>UPS 배터리 1, 2(샘플링 측정)</t>
    <phoneticPr fontId="19" type="noConversion"/>
  </si>
  <si>
    <t>ESP40</t>
    <phoneticPr fontId="19" type="noConversion"/>
  </si>
  <si>
    <t>2020.03.02</t>
    <phoneticPr fontId="19" type="noConversion"/>
  </si>
  <si>
    <t>보일러 모니터링</t>
    <phoneticPr fontId="19" type="noConversion"/>
  </si>
  <si>
    <t>ESP100</t>
    <phoneticPr fontId="19" type="noConversion"/>
  </si>
  <si>
    <t>2021.04.05</t>
    <phoneticPr fontId="19" type="noConversion"/>
  </si>
  <si>
    <t>2022.09.08</t>
    <phoneticPr fontId="19" type="noConversion"/>
  </si>
  <si>
    <t>ESP120(+)</t>
    <phoneticPr fontId="19" type="noConversion"/>
  </si>
  <si>
    <t>2022.09.08</t>
    <phoneticPr fontId="19" type="noConversion"/>
  </si>
  <si>
    <t>컴프레셔 모니터링(샘플링 측정, 일부 개소 측정불가)</t>
    <phoneticPr fontId="19" type="noConversion"/>
  </si>
  <si>
    <t>ESP100(+)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</si>
</sst>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>
      <alignment vertical="center"/>
    </xf>
    <xf numFmtId="176" fontId="0" fillId="0" borderId="0" xfId="0" applyNumberFormat="1" applyFont="1" applyFill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D21" sqref="D21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26" bestFit="1" customWidth="1"/>
    <col min="6" max="6" width="8.796875" style="26"/>
    <col min="7" max="7" width="11.09765625" style="25" bestFit="1" customWidth="1"/>
    <col min="8" max="8" width="13.69921875" style="25" bestFit="1" customWidth="1"/>
    <col min="9" max="9" width="11.09765625" style="25" customWidth="1"/>
    <col min="10" max="11" width="17" style="2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45510</v>
      </c>
      <c r="B3" s="7" t="s">
        <v>25</v>
      </c>
      <c r="C3" s="22" t="s">
        <v>26</v>
      </c>
      <c r="D3" s="7" t="s">
        <v>27</v>
      </c>
      <c r="E3" s="4" t="s">
        <v>52</v>
      </c>
      <c r="F3" s="6">
        <v>100</v>
      </c>
      <c r="G3" s="10" t="s">
        <v>39</v>
      </c>
      <c r="H3" s="10"/>
      <c r="I3" s="5">
        <v>3.3</v>
      </c>
      <c r="J3" s="6">
        <v>9</v>
      </c>
      <c r="K3" s="11">
        <v>24.3</v>
      </c>
      <c r="L3" s="11">
        <v>23.2</v>
      </c>
      <c r="M3" s="8">
        <v>4.7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13.29</v>
      </c>
      <c r="C7" s="23">
        <v>3.55</v>
      </c>
      <c r="D7" s="31">
        <f t="shared" ref="D7:D15" si="0">C7/$I$3</f>
        <v>1.0757575757575757</v>
      </c>
      <c r="E7" s="27"/>
      <c r="F7" s="29" t="s">
        <v>23</v>
      </c>
      <c r="G7" s="12">
        <f>MAX(B7:B15)</f>
        <v>13.41</v>
      </c>
      <c r="H7" s="12">
        <f>MAX(C7:C15)</f>
        <v>3.7</v>
      </c>
      <c r="J7"/>
      <c r="K7"/>
    </row>
    <row r="8" spans="1:15">
      <c r="A8" s="30">
        <v>2</v>
      </c>
      <c r="B8" s="23">
        <v>13.26</v>
      </c>
      <c r="C8" s="23">
        <v>3.38</v>
      </c>
      <c r="D8" s="31">
        <f t="shared" si="0"/>
        <v>1.0242424242424242</v>
      </c>
      <c r="E8" s="27"/>
      <c r="F8" s="29" t="s">
        <v>24</v>
      </c>
      <c r="G8" s="12">
        <f>MIN(B7:B15)</f>
        <v>13.26</v>
      </c>
      <c r="H8" s="12">
        <f>MIN(C7:C15)</f>
        <v>2.96</v>
      </c>
      <c r="J8"/>
      <c r="K8"/>
    </row>
    <row r="9" spans="1:15">
      <c r="A9" s="30">
        <v>3</v>
      </c>
      <c r="B9" s="23">
        <v>13.41</v>
      </c>
      <c r="C9" s="23">
        <v>3.69</v>
      </c>
      <c r="D9" s="31">
        <f t="shared" si="0"/>
        <v>1.1181818181818182</v>
      </c>
      <c r="E9" s="27"/>
      <c r="J9"/>
      <c r="K9"/>
    </row>
    <row r="10" spans="1:15">
      <c r="A10" s="30">
        <v>4</v>
      </c>
      <c r="B10" s="23">
        <v>13.38</v>
      </c>
      <c r="C10" s="23">
        <v>3.7</v>
      </c>
      <c r="D10" s="31">
        <f t="shared" si="0"/>
        <v>1.1212121212121213</v>
      </c>
      <c r="E10" s="27"/>
      <c r="J10"/>
      <c r="K10"/>
    </row>
    <row r="11" spans="1:15">
      <c r="A11" s="30">
        <v>5</v>
      </c>
      <c r="B11" s="23">
        <v>13.28</v>
      </c>
      <c r="C11" s="23">
        <v>3.34</v>
      </c>
      <c r="D11" s="31">
        <f t="shared" si="0"/>
        <v>1.0121212121212122</v>
      </c>
      <c r="E11" s="27"/>
      <c r="F11" s="29" t="s">
        <v>21</v>
      </c>
      <c r="G11" s="13">
        <v>113.2</v>
      </c>
      <c r="H11" s="12">
        <f>G11/$J$3</f>
        <v>12.577777777777778</v>
      </c>
      <c r="J11" s="24"/>
      <c r="K11"/>
    </row>
    <row r="12" spans="1:15">
      <c r="A12" s="30">
        <v>6</v>
      </c>
      <c r="B12" s="23">
        <v>13.28</v>
      </c>
      <c r="C12" s="23">
        <v>3.37</v>
      </c>
      <c r="D12" s="31">
        <f t="shared" si="0"/>
        <v>1.0212121212121212</v>
      </c>
      <c r="E12" s="27"/>
      <c r="G12" s="25">
        <f>SUM(B7:B15)</f>
        <v>119.99</v>
      </c>
      <c r="H12" s="25">
        <f>G12/$J$3</f>
        <v>13.332222222222221</v>
      </c>
      <c r="J12"/>
      <c r="K12"/>
    </row>
    <row r="13" spans="1:15">
      <c r="A13" s="30">
        <v>7</v>
      </c>
      <c r="B13" s="23">
        <v>13.32</v>
      </c>
      <c r="C13" s="23">
        <v>2.96</v>
      </c>
      <c r="D13" s="31">
        <f t="shared" si="0"/>
        <v>0.89696969696969697</v>
      </c>
      <c r="E13" s="27"/>
      <c r="J13"/>
      <c r="K13"/>
    </row>
    <row r="14" spans="1:15">
      <c r="A14" s="30">
        <v>8</v>
      </c>
      <c r="B14" s="23">
        <v>13.39</v>
      </c>
      <c r="C14" s="23">
        <v>3.59</v>
      </c>
      <c r="D14" s="31">
        <f t="shared" si="0"/>
        <v>1.0878787878787879</v>
      </c>
      <c r="E14" s="27"/>
      <c r="F14" s="32" t="s">
        <v>5</v>
      </c>
      <c r="G14" s="39"/>
      <c r="H14" s="40"/>
      <c r="I14" s="40"/>
      <c r="J14" s="40"/>
      <c r="K14" s="40"/>
      <c r="L14" s="41"/>
    </row>
    <row r="15" spans="1:15">
      <c r="A15" s="30">
        <v>9</v>
      </c>
      <c r="B15" s="23">
        <v>13.38</v>
      </c>
      <c r="C15" s="23">
        <v>2.99</v>
      </c>
      <c r="D15" s="31">
        <f t="shared" si="0"/>
        <v>0.90606060606060612</v>
      </c>
      <c r="E15" s="27"/>
      <c r="F15" s="32" t="s">
        <v>6</v>
      </c>
      <c r="G15" s="42"/>
      <c r="H15" s="42"/>
      <c r="I15" s="42"/>
      <c r="J15" s="42"/>
      <c r="K15" s="42"/>
      <c r="L15" s="42"/>
    </row>
  </sheetData>
  <mergeCells count="2">
    <mergeCell ref="G14:L14"/>
    <mergeCell ref="G15:L15"/>
  </mergeCells>
  <phoneticPr fontId="19" type="noConversion"/>
  <conditionalFormatting sqref="D7:D15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11.0976562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45509</v>
      </c>
      <c r="B3" s="7" t="s">
        <v>25</v>
      </c>
      <c r="C3" s="22" t="s">
        <v>42</v>
      </c>
      <c r="D3" s="7" t="s">
        <v>32</v>
      </c>
      <c r="E3" s="4" t="s">
        <v>40</v>
      </c>
      <c r="F3" s="6">
        <v>30</v>
      </c>
      <c r="G3" s="10" t="s">
        <v>41</v>
      </c>
      <c r="H3" s="10"/>
      <c r="I3" s="5">
        <v>12</v>
      </c>
      <c r="J3" s="6">
        <v>32</v>
      </c>
      <c r="K3" s="11">
        <v>27</v>
      </c>
      <c r="L3" s="11">
        <v>26.5</v>
      </c>
      <c r="M3" s="8">
        <v>0</v>
      </c>
      <c r="N3" s="8">
        <v>0.6</v>
      </c>
      <c r="O3" s="9">
        <f>N3/$F$3</f>
        <v>0.02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13.32</v>
      </c>
      <c r="C7" s="23">
        <v>12.9</v>
      </c>
      <c r="D7" s="31">
        <f t="shared" ref="D7:D15" si="0">C7/$I$3</f>
        <v>1.075</v>
      </c>
      <c r="E7" s="27"/>
      <c r="F7" s="29" t="s">
        <v>23</v>
      </c>
      <c r="G7" s="12">
        <f>MAX(B7:B15)</f>
        <v>13.32</v>
      </c>
      <c r="H7" s="12">
        <f>MAX(C7:C15)</f>
        <v>15.5</v>
      </c>
      <c r="J7"/>
      <c r="K7"/>
    </row>
    <row r="8" spans="1:15">
      <c r="A8" s="30">
        <v>2</v>
      </c>
      <c r="B8" s="23">
        <v>13.25</v>
      </c>
      <c r="C8" s="23">
        <v>15.1</v>
      </c>
      <c r="D8" s="31">
        <f t="shared" si="0"/>
        <v>1.2583333333333333</v>
      </c>
      <c r="E8" s="27"/>
      <c r="F8" s="29" t="s">
        <v>24</v>
      </c>
      <c r="G8" s="12">
        <f>MIN(B7:B15)</f>
        <v>13.25</v>
      </c>
      <c r="H8" s="12">
        <f>MIN(C7:C15)</f>
        <v>12.5</v>
      </c>
      <c r="J8"/>
      <c r="K8"/>
    </row>
    <row r="9" spans="1:15">
      <c r="A9" s="30">
        <v>3</v>
      </c>
      <c r="B9" s="23">
        <v>13.26</v>
      </c>
      <c r="C9" s="23">
        <v>15.5</v>
      </c>
      <c r="D9" s="31">
        <f t="shared" si="0"/>
        <v>1.2916666666666667</v>
      </c>
      <c r="E9" s="27"/>
      <c r="J9"/>
      <c r="K9"/>
    </row>
    <row r="10" spans="1:15">
      <c r="A10" s="30">
        <v>4</v>
      </c>
      <c r="B10" s="23">
        <v>13.32</v>
      </c>
      <c r="C10" s="23">
        <v>13.1</v>
      </c>
      <c r="D10" s="31">
        <f t="shared" si="0"/>
        <v>1.0916666666666666</v>
      </c>
      <c r="E10" s="27"/>
      <c r="J10"/>
      <c r="K10"/>
    </row>
    <row r="11" spans="1:15">
      <c r="A11" s="30">
        <v>5</v>
      </c>
      <c r="B11" s="23">
        <v>13.3</v>
      </c>
      <c r="C11" s="23">
        <v>14.8</v>
      </c>
      <c r="D11" s="31">
        <f t="shared" si="0"/>
        <v>1.2333333333333334</v>
      </c>
      <c r="E11" s="27"/>
      <c r="F11" s="29" t="s">
        <v>21</v>
      </c>
      <c r="G11" s="13">
        <v>220</v>
      </c>
      <c r="H11" s="12">
        <f>G11/$J$3</f>
        <v>6.875</v>
      </c>
      <c r="J11" s="24"/>
      <c r="K11"/>
    </row>
    <row r="12" spans="1:15">
      <c r="A12" s="30">
        <v>6</v>
      </c>
      <c r="B12" s="23">
        <v>13.29</v>
      </c>
      <c r="C12" s="23">
        <v>12.5</v>
      </c>
      <c r="D12" s="31">
        <f t="shared" si="0"/>
        <v>1.0416666666666667</v>
      </c>
      <c r="E12" s="27"/>
      <c r="J12"/>
      <c r="K12"/>
    </row>
    <row r="13" spans="1:15">
      <c r="A13" s="30">
        <v>7</v>
      </c>
      <c r="B13" s="23">
        <v>13.3</v>
      </c>
      <c r="C13" s="23">
        <v>15.3</v>
      </c>
      <c r="D13" s="31">
        <f t="shared" si="0"/>
        <v>1.2750000000000001</v>
      </c>
      <c r="E13" s="27"/>
      <c r="J13"/>
      <c r="K13"/>
    </row>
    <row r="14" spans="1:15">
      <c r="A14" s="30">
        <v>8</v>
      </c>
      <c r="B14" s="23">
        <v>13.28</v>
      </c>
      <c r="C14" s="23">
        <v>14</v>
      </c>
      <c r="D14" s="31">
        <f t="shared" si="0"/>
        <v>1.1666666666666667</v>
      </c>
      <c r="E14" s="27"/>
      <c r="F14" s="32" t="s">
        <v>5</v>
      </c>
      <c r="G14" s="39"/>
      <c r="H14" s="40"/>
      <c r="I14" s="40"/>
      <c r="J14" s="40"/>
      <c r="K14" s="40"/>
      <c r="L14" s="41"/>
    </row>
    <row r="15" spans="1:15">
      <c r="A15" s="30">
        <v>9</v>
      </c>
      <c r="B15" s="23">
        <v>13.3</v>
      </c>
      <c r="C15" s="23">
        <v>14.3</v>
      </c>
      <c r="D15" s="31">
        <f t="shared" si="0"/>
        <v>1.1916666666666667</v>
      </c>
      <c r="E15" s="27"/>
      <c r="F15" s="32" t="s">
        <v>6</v>
      </c>
      <c r="G15" s="42"/>
      <c r="H15" s="42"/>
      <c r="I15" s="42"/>
      <c r="J15" s="42"/>
      <c r="K15" s="42"/>
      <c r="L15" s="42"/>
    </row>
  </sheetData>
  <mergeCells count="2">
    <mergeCell ref="G14:L14"/>
    <mergeCell ref="G15:L15"/>
  </mergeCells>
  <phoneticPr fontId="19" type="noConversion"/>
  <conditionalFormatting sqref="D7:D15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11.0976562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45511</v>
      </c>
      <c r="B3" s="7" t="s">
        <v>35</v>
      </c>
      <c r="C3" s="22" t="s">
        <v>45</v>
      </c>
      <c r="D3" s="7" t="s">
        <v>36</v>
      </c>
      <c r="E3" s="4" t="s">
        <v>43</v>
      </c>
      <c r="F3" s="6">
        <v>40</v>
      </c>
      <c r="G3" s="10" t="s">
        <v>44</v>
      </c>
      <c r="H3" s="10"/>
      <c r="I3" s="5">
        <v>8</v>
      </c>
      <c r="J3" s="6">
        <v>16</v>
      </c>
      <c r="K3" s="11">
        <v>30.1</v>
      </c>
      <c r="L3" s="11">
        <v>29.1</v>
      </c>
      <c r="M3" s="8">
        <v>0.8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13.37</v>
      </c>
      <c r="C7" s="23">
        <v>11.7</v>
      </c>
      <c r="D7" s="31">
        <f t="shared" ref="D7:D22" si="0">C7/$I$3</f>
        <v>1.4624999999999999</v>
      </c>
      <c r="E7" s="27"/>
      <c r="F7" s="29" t="s">
        <v>23</v>
      </c>
      <c r="G7" s="12">
        <f>MAX(B7:B22)</f>
        <v>13.43</v>
      </c>
      <c r="H7" s="12">
        <f>MAX(C7:C22)</f>
        <v>15</v>
      </c>
      <c r="J7"/>
      <c r="K7"/>
    </row>
    <row r="8" spans="1:15">
      <c r="A8" s="30">
        <v>2</v>
      </c>
      <c r="B8" s="23">
        <v>13.43</v>
      </c>
      <c r="C8" s="23">
        <v>14.2</v>
      </c>
      <c r="D8" s="31">
        <f t="shared" si="0"/>
        <v>1.7749999999999999</v>
      </c>
      <c r="E8" s="27"/>
      <c r="F8" s="29" t="s">
        <v>24</v>
      </c>
      <c r="G8" s="12">
        <f>MIN(B7:B22)</f>
        <v>13.09</v>
      </c>
      <c r="H8" s="12">
        <f>MIN(C7:C22)</f>
        <v>11.7</v>
      </c>
      <c r="J8"/>
      <c r="K8"/>
    </row>
    <row r="9" spans="1:15">
      <c r="A9" s="30">
        <v>3</v>
      </c>
      <c r="B9" s="23">
        <v>13.4</v>
      </c>
      <c r="C9" s="23">
        <v>13.1</v>
      </c>
      <c r="D9" s="31">
        <f t="shared" si="0"/>
        <v>1.6375</v>
      </c>
      <c r="E9" s="27"/>
      <c r="J9"/>
      <c r="K9"/>
    </row>
    <row r="10" spans="1:15">
      <c r="A10" s="30">
        <v>4</v>
      </c>
      <c r="B10" s="23">
        <v>13.28</v>
      </c>
      <c r="C10" s="23">
        <v>14.6</v>
      </c>
      <c r="D10" s="31">
        <f t="shared" si="0"/>
        <v>1.825</v>
      </c>
      <c r="E10" s="27"/>
      <c r="J10"/>
      <c r="K10"/>
    </row>
    <row r="11" spans="1:15">
      <c r="A11" s="30">
        <v>5</v>
      </c>
      <c r="B11" s="23">
        <v>13.14</v>
      </c>
      <c r="C11" s="23">
        <v>13.9</v>
      </c>
      <c r="D11" s="31">
        <f t="shared" si="0"/>
        <v>1.7375</v>
      </c>
      <c r="E11" s="27"/>
      <c r="F11" s="29" t="s">
        <v>21</v>
      </c>
      <c r="G11" s="13">
        <v>216</v>
      </c>
      <c r="H11" s="12">
        <f>G11/$J$3</f>
        <v>13.5</v>
      </c>
      <c r="J11" s="24"/>
      <c r="K11"/>
    </row>
    <row r="12" spans="1:15">
      <c r="A12" s="30">
        <v>6</v>
      </c>
      <c r="B12" s="23">
        <v>13.32</v>
      </c>
      <c r="C12" s="23">
        <v>13</v>
      </c>
      <c r="D12" s="31">
        <f t="shared" si="0"/>
        <v>1.625</v>
      </c>
      <c r="E12" s="27"/>
      <c r="G12" s="33">
        <f>SUM(B7:B22)</f>
        <v>212.92999999999995</v>
      </c>
      <c r="H12" s="35">
        <f>G12/J3</f>
        <v>13.308124999999997</v>
      </c>
      <c r="J12"/>
      <c r="K12"/>
    </row>
    <row r="13" spans="1:15">
      <c r="A13" s="30">
        <v>7</v>
      </c>
      <c r="B13" s="23">
        <v>13.39</v>
      </c>
      <c r="C13" s="23">
        <v>12.4</v>
      </c>
      <c r="D13" s="31">
        <f t="shared" si="0"/>
        <v>1.55</v>
      </c>
      <c r="E13" s="27"/>
      <c r="J13"/>
      <c r="K13"/>
    </row>
    <row r="14" spans="1:15">
      <c r="A14" s="30">
        <v>8</v>
      </c>
      <c r="B14" s="23">
        <v>13.43</v>
      </c>
      <c r="C14" s="23">
        <v>13.8</v>
      </c>
      <c r="D14" s="31">
        <f t="shared" si="0"/>
        <v>1.7250000000000001</v>
      </c>
      <c r="E14" s="27"/>
      <c r="F14" s="32" t="s">
        <v>5</v>
      </c>
      <c r="G14" s="39"/>
      <c r="H14" s="40"/>
      <c r="I14" s="40"/>
      <c r="J14" s="40"/>
      <c r="K14" s="40"/>
      <c r="L14" s="41"/>
    </row>
    <row r="15" spans="1:15">
      <c r="A15" s="30">
        <v>9</v>
      </c>
      <c r="B15" s="23">
        <v>13.3</v>
      </c>
      <c r="C15" s="23">
        <v>15</v>
      </c>
      <c r="D15" s="31">
        <f t="shared" si="0"/>
        <v>1.875</v>
      </c>
      <c r="E15" s="27"/>
      <c r="F15" s="32" t="s">
        <v>6</v>
      </c>
      <c r="G15" s="42"/>
      <c r="H15" s="42"/>
      <c r="I15" s="42"/>
      <c r="J15" s="42"/>
      <c r="K15" s="42"/>
      <c r="L15" s="42"/>
    </row>
    <row r="16" spans="1:15">
      <c r="A16" s="30">
        <v>10</v>
      </c>
      <c r="B16" s="23">
        <v>13.37</v>
      </c>
      <c r="C16" s="23">
        <v>15</v>
      </c>
      <c r="D16" s="31">
        <f t="shared" si="0"/>
        <v>1.875</v>
      </c>
    </row>
    <row r="17" spans="1:4">
      <c r="A17" s="30">
        <v>11</v>
      </c>
      <c r="B17" s="23">
        <v>13.32</v>
      </c>
      <c r="C17" s="23">
        <v>14.4</v>
      </c>
      <c r="D17" s="31">
        <f t="shared" si="0"/>
        <v>1.8</v>
      </c>
    </row>
    <row r="18" spans="1:4">
      <c r="A18" s="30">
        <v>12</v>
      </c>
      <c r="B18" s="23">
        <v>13.24</v>
      </c>
      <c r="C18" s="23">
        <v>14.1</v>
      </c>
      <c r="D18" s="31">
        <f t="shared" si="0"/>
        <v>1.7625</v>
      </c>
    </row>
    <row r="19" spans="1:4">
      <c r="A19" s="30">
        <v>13</v>
      </c>
      <c r="B19" s="23">
        <v>13.09</v>
      </c>
      <c r="C19" s="23">
        <v>13.8</v>
      </c>
      <c r="D19" s="31">
        <f t="shared" si="0"/>
        <v>1.7250000000000001</v>
      </c>
    </row>
    <row r="20" spans="1:4">
      <c r="A20" s="30">
        <v>14</v>
      </c>
      <c r="B20" s="23">
        <v>13.29</v>
      </c>
      <c r="C20" s="23">
        <v>13</v>
      </c>
      <c r="D20" s="31">
        <f t="shared" si="0"/>
        <v>1.625</v>
      </c>
    </row>
    <row r="21" spans="1:4">
      <c r="A21" s="30">
        <v>15</v>
      </c>
      <c r="B21" s="23">
        <v>13.2</v>
      </c>
      <c r="C21" s="23">
        <v>13.9</v>
      </c>
      <c r="D21" s="31">
        <f t="shared" si="0"/>
        <v>1.7375</v>
      </c>
    </row>
    <row r="22" spans="1:4">
      <c r="A22" s="30">
        <v>16</v>
      </c>
      <c r="B22" s="23">
        <v>13.36</v>
      </c>
      <c r="C22" s="23">
        <v>13.5</v>
      </c>
      <c r="D22" s="31">
        <f t="shared" si="0"/>
        <v>1.6875</v>
      </c>
    </row>
    <row r="23" spans="1:4">
      <c r="B23" s="37"/>
      <c r="C23" s="37"/>
    </row>
  </sheetData>
  <mergeCells count="2">
    <mergeCell ref="G14:L14"/>
    <mergeCell ref="G15:L15"/>
  </mergeCells>
  <phoneticPr fontId="19" type="noConversion"/>
  <conditionalFormatting sqref="D7:D22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6" bestFit="1" customWidth="1"/>
    <col min="6" max="6" width="8.796875" style="36"/>
    <col min="7" max="7" width="11.09765625" style="35" bestFit="1" customWidth="1"/>
    <col min="8" max="8" width="13.69921875" style="35" bestFit="1" customWidth="1"/>
    <col min="9" max="9" width="11.09765625" style="35" customWidth="1"/>
    <col min="10" max="11" width="17" style="3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45509</v>
      </c>
      <c r="B3" s="7" t="s">
        <v>25</v>
      </c>
      <c r="C3" s="22" t="s">
        <v>51</v>
      </c>
      <c r="D3" s="7" t="s">
        <v>29</v>
      </c>
      <c r="E3" s="4" t="s">
        <v>46</v>
      </c>
      <c r="F3" s="6">
        <v>100</v>
      </c>
      <c r="G3" s="10" t="s">
        <v>47</v>
      </c>
      <c r="H3" s="10"/>
      <c r="I3" s="5">
        <v>3.3</v>
      </c>
      <c r="J3" s="6">
        <v>16</v>
      </c>
      <c r="K3" s="11">
        <v>22.4</v>
      </c>
      <c r="L3" s="11">
        <v>23.3</v>
      </c>
      <c r="M3" s="8">
        <v>2.7</v>
      </c>
      <c r="N3" s="8">
        <v>2.8</v>
      </c>
      <c r="O3" s="9">
        <f>N3/$F$3</f>
        <v>2.7999999999999997E-2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13.31</v>
      </c>
      <c r="C7" s="23">
        <v>3.8</v>
      </c>
      <c r="D7" s="31">
        <f t="shared" ref="D7:D15" si="0">C7/$I$3</f>
        <v>1.1515151515151516</v>
      </c>
      <c r="E7" s="27"/>
      <c r="F7" s="29" t="s">
        <v>23</v>
      </c>
      <c r="G7" s="12">
        <f>MAX(B7:B15)</f>
        <v>13.33</v>
      </c>
      <c r="H7" s="12">
        <f>MAX(C7:C15)</f>
        <v>3.8</v>
      </c>
      <c r="J7"/>
      <c r="K7"/>
    </row>
    <row r="8" spans="1:15">
      <c r="A8" s="30">
        <v>2</v>
      </c>
      <c r="B8" s="23">
        <v>13.33</v>
      </c>
      <c r="C8" s="23">
        <v>3.4</v>
      </c>
      <c r="D8" s="31">
        <f t="shared" si="0"/>
        <v>1.0303030303030303</v>
      </c>
      <c r="E8" s="27"/>
      <c r="F8" s="29" t="s">
        <v>24</v>
      </c>
      <c r="G8" s="12">
        <f>MIN(B7:B15)</f>
        <v>13.31</v>
      </c>
      <c r="H8" s="12">
        <f>MIN(C7:C15)</f>
        <v>3.3</v>
      </c>
      <c r="J8"/>
      <c r="K8"/>
    </row>
    <row r="9" spans="1:15">
      <c r="A9" s="30">
        <v>3</v>
      </c>
      <c r="B9" s="23">
        <v>13.31</v>
      </c>
      <c r="C9" s="23">
        <v>3.3</v>
      </c>
      <c r="D9" s="31">
        <f t="shared" si="0"/>
        <v>1</v>
      </c>
      <c r="E9" s="27"/>
      <c r="J9"/>
      <c r="K9"/>
    </row>
    <row r="10" spans="1:15">
      <c r="A10" s="30">
        <v>4</v>
      </c>
      <c r="B10" s="23">
        <v>13.33</v>
      </c>
      <c r="C10" s="23">
        <v>3.4</v>
      </c>
      <c r="D10" s="31">
        <f t="shared" si="0"/>
        <v>1.0303030303030303</v>
      </c>
      <c r="E10" s="27"/>
      <c r="J10"/>
      <c r="K10"/>
    </row>
    <row r="11" spans="1:15">
      <c r="A11" s="30">
        <v>5</v>
      </c>
      <c r="B11" s="23"/>
      <c r="C11" s="23"/>
      <c r="D11" s="31">
        <f t="shared" si="0"/>
        <v>0</v>
      </c>
      <c r="E11" s="27"/>
      <c r="F11" s="29" t="s">
        <v>21</v>
      </c>
      <c r="G11" s="13">
        <v>212</v>
      </c>
      <c r="H11" s="12">
        <f>G11/$J$3</f>
        <v>13.25</v>
      </c>
      <c r="J11" s="24"/>
      <c r="K11"/>
    </row>
    <row r="12" spans="1:15">
      <c r="A12" s="30">
        <v>6</v>
      </c>
      <c r="B12" s="23"/>
      <c r="C12" s="23"/>
      <c r="D12" s="31">
        <f t="shared" si="0"/>
        <v>0</v>
      </c>
      <c r="E12" s="27"/>
      <c r="J12"/>
      <c r="K12"/>
    </row>
    <row r="13" spans="1:15">
      <c r="A13" s="30">
        <v>7</v>
      </c>
      <c r="B13" s="23"/>
      <c r="C13" s="23"/>
      <c r="D13" s="31">
        <f t="shared" si="0"/>
        <v>0</v>
      </c>
      <c r="E13" s="27"/>
      <c r="J13"/>
      <c r="K13"/>
    </row>
    <row r="14" spans="1:15">
      <c r="A14" s="30">
        <v>8</v>
      </c>
      <c r="B14" s="23"/>
      <c r="C14" s="23"/>
      <c r="D14" s="31">
        <f t="shared" si="0"/>
        <v>0</v>
      </c>
      <c r="E14" s="27"/>
      <c r="F14" s="32" t="s">
        <v>5</v>
      </c>
      <c r="G14" s="39"/>
      <c r="H14" s="40"/>
      <c r="I14" s="40"/>
      <c r="J14" s="40"/>
      <c r="K14" s="40"/>
      <c r="L14" s="41"/>
    </row>
    <row r="15" spans="1:15">
      <c r="A15" s="30">
        <v>9</v>
      </c>
      <c r="B15" s="23"/>
      <c r="C15" s="23"/>
      <c r="D15" s="31">
        <f t="shared" si="0"/>
        <v>0</v>
      </c>
      <c r="E15" s="27"/>
      <c r="F15" s="32" t="s">
        <v>6</v>
      </c>
      <c r="G15" s="42"/>
      <c r="H15" s="42"/>
      <c r="I15" s="42"/>
      <c r="J15" s="42"/>
      <c r="K15" s="42"/>
      <c r="L15" s="42"/>
    </row>
  </sheetData>
  <mergeCells count="2">
    <mergeCell ref="G14:L14"/>
    <mergeCell ref="G15:L15"/>
  </mergeCells>
  <phoneticPr fontId="19" type="noConversion"/>
  <conditionalFormatting sqref="D7:D15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H13" sqref="H13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11.0976562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45509</v>
      </c>
      <c r="B3" s="7" t="s">
        <v>25</v>
      </c>
      <c r="C3" s="22" t="s">
        <v>28</v>
      </c>
      <c r="D3" s="7" t="s">
        <v>29</v>
      </c>
      <c r="E3" s="4" t="s">
        <v>37</v>
      </c>
      <c r="F3" s="6">
        <v>100</v>
      </c>
      <c r="G3" s="10" t="s">
        <v>31</v>
      </c>
      <c r="H3" s="10"/>
      <c r="I3" s="5">
        <v>3.3</v>
      </c>
      <c r="J3" s="6">
        <v>9</v>
      </c>
      <c r="K3" s="11">
        <v>26</v>
      </c>
      <c r="L3" s="11">
        <v>28.5</v>
      </c>
      <c r="M3" s="8">
        <v>1.6</v>
      </c>
      <c r="N3" s="8">
        <v>1.9</v>
      </c>
      <c r="O3" s="9">
        <f>N3/$F$3</f>
        <v>1.9E-2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13.12</v>
      </c>
      <c r="C7" s="23">
        <v>3.6</v>
      </c>
      <c r="D7" s="31">
        <f t="shared" ref="D7:D15" si="0">C7/$I$3</f>
        <v>1.0909090909090911</v>
      </c>
      <c r="E7" s="27"/>
      <c r="F7" s="29" t="s">
        <v>23</v>
      </c>
      <c r="G7" s="12">
        <f>MAX(B7:B15)</f>
        <v>13.16</v>
      </c>
      <c r="H7" s="12">
        <f>MAX(C7:C15)</f>
        <v>3.7</v>
      </c>
      <c r="J7"/>
      <c r="K7"/>
    </row>
    <row r="8" spans="1:15">
      <c r="A8" s="30">
        <v>2</v>
      </c>
      <c r="B8" s="23">
        <v>13.15</v>
      </c>
      <c r="C8" s="23">
        <v>3.6</v>
      </c>
      <c r="D8" s="31">
        <f t="shared" si="0"/>
        <v>1.0909090909090911</v>
      </c>
      <c r="E8" s="27"/>
      <c r="F8" s="29" t="s">
        <v>24</v>
      </c>
      <c r="G8" s="12">
        <f>MIN(B7:B15)</f>
        <v>13.11</v>
      </c>
      <c r="H8" s="12">
        <f>MIN(C7:C15)</f>
        <v>3.4</v>
      </c>
      <c r="J8"/>
      <c r="K8"/>
    </row>
    <row r="9" spans="1:15">
      <c r="A9" s="30">
        <v>3</v>
      </c>
      <c r="B9" s="23">
        <v>13.12</v>
      </c>
      <c r="C9" s="23">
        <v>3.4</v>
      </c>
      <c r="D9" s="31">
        <f t="shared" si="0"/>
        <v>1.0303030303030303</v>
      </c>
      <c r="E9" s="27"/>
      <c r="J9"/>
      <c r="K9"/>
    </row>
    <row r="10" spans="1:15">
      <c r="A10" s="30">
        <v>4</v>
      </c>
      <c r="B10" s="23">
        <v>13.16</v>
      </c>
      <c r="C10" s="23">
        <v>3.7</v>
      </c>
      <c r="D10" s="31">
        <f t="shared" si="0"/>
        <v>1.1212121212121213</v>
      </c>
      <c r="E10" s="27"/>
      <c r="J10"/>
      <c r="K10"/>
    </row>
    <row r="11" spans="1:15">
      <c r="A11" s="30">
        <v>5</v>
      </c>
      <c r="B11" s="23">
        <v>13.14</v>
      </c>
      <c r="C11" s="23">
        <v>3.5</v>
      </c>
      <c r="D11" s="31">
        <f t="shared" si="0"/>
        <v>1.0606060606060606</v>
      </c>
      <c r="E11" s="27"/>
      <c r="F11" s="29" t="s">
        <v>21</v>
      </c>
      <c r="G11" s="13">
        <v>119.2</v>
      </c>
      <c r="H11" s="12">
        <f>G11/$J$3</f>
        <v>13.244444444444445</v>
      </c>
      <c r="J11" s="24"/>
      <c r="K11"/>
    </row>
    <row r="12" spans="1:15">
      <c r="A12" s="30">
        <v>6</v>
      </c>
      <c r="B12" s="23">
        <v>13.14</v>
      </c>
      <c r="C12" s="23">
        <v>3.5</v>
      </c>
      <c r="D12" s="31">
        <f t="shared" si="0"/>
        <v>1.0606060606060606</v>
      </c>
      <c r="E12" s="27"/>
      <c r="G12" s="33">
        <f>SUM(B7:B15)</f>
        <v>118.19999999999999</v>
      </c>
      <c r="H12" s="33">
        <f>G12/J3</f>
        <v>13.133333333333333</v>
      </c>
      <c r="J12"/>
      <c r="K12"/>
    </row>
    <row r="13" spans="1:15">
      <c r="A13" s="30">
        <v>7</v>
      </c>
      <c r="B13" s="23">
        <v>13.13</v>
      </c>
      <c r="C13" s="23">
        <v>3.6</v>
      </c>
      <c r="D13" s="31">
        <f t="shared" si="0"/>
        <v>1.0909090909090911</v>
      </c>
      <c r="E13" s="27"/>
      <c r="J13"/>
      <c r="K13"/>
    </row>
    <row r="14" spans="1:15">
      <c r="A14" s="30">
        <v>8</v>
      </c>
      <c r="B14" s="23">
        <v>13.11</v>
      </c>
      <c r="C14" s="23">
        <v>3.5</v>
      </c>
      <c r="D14" s="31">
        <f t="shared" si="0"/>
        <v>1.0606060606060606</v>
      </c>
      <c r="E14" s="27"/>
      <c r="F14" s="32" t="s">
        <v>5</v>
      </c>
      <c r="G14" s="39"/>
      <c r="H14" s="40"/>
      <c r="I14" s="40"/>
      <c r="J14" s="40"/>
      <c r="K14" s="40"/>
      <c r="L14" s="41"/>
    </row>
    <row r="15" spans="1:15">
      <c r="A15" s="30">
        <v>9</v>
      </c>
      <c r="B15" s="23">
        <v>13.13</v>
      </c>
      <c r="C15" s="23">
        <v>3.6</v>
      </c>
      <c r="D15" s="31">
        <f t="shared" si="0"/>
        <v>1.0909090909090911</v>
      </c>
      <c r="E15" s="27"/>
      <c r="F15" s="32" t="s">
        <v>6</v>
      </c>
      <c r="G15" s="42"/>
      <c r="H15" s="42"/>
      <c r="I15" s="42"/>
      <c r="J15" s="42"/>
      <c r="K15" s="42"/>
      <c r="L15" s="42"/>
    </row>
  </sheetData>
  <mergeCells count="2">
    <mergeCell ref="G14:L14"/>
    <mergeCell ref="G15:L15"/>
  </mergeCells>
  <phoneticPr fontId="19" type="noConversion"/>
  <conditionalFormatting sqref="D7:D15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H13" sqref="H13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11.0976562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45509</v>
      </c>
      <c r="B3" s="7" t="s">
        <v>25</v>
      </c>
      <c r="C3" s="22" t="s">
        <v>28</v>
      </c>
      <c r="D3" s="7" t="s">
        <v>30</v>
      </c>
      <c r="E3" s="4" t="s">
        <v>49</v>
      </c>
      <c r="F3" s="6">
        <v>120</v>
      </c>
      <c r="G3" s="10" t="s">
        <v>48</v>
      </c>
      <c r="H3" s="10"/>
      <c r="I3" s="5">
        <v>3.1</v>
      </c>
      <c r="J3" s="6">
        <v>9</v>
      </c>
      <c r="K3" s="11">
        <v>30</v>
      </c>
      <c r="L3" s="11">
        <v>28.3</v>
      </c>
      <c r="M3" s="8">
        <v>2.6</v>
      </c>
      <c r="N3" s="8">
        <v>2.4</v>
      </c>
      <c r="O3" s="9">
        <f>N3/$F$3</f>
        <v>0.02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13.2</v>
      </c>
      <c r="C7" s="23">
        <v>2.84</v>
      </c>
      <c r="D7" s="31">
        <f t="shared" ref="D7:D15" si="0">C7/$I$3</f>
        <v>0.91612903225806441</v>
      </c>
      <c r="E7" s="27"/>
      <c r="F7" s="29" t="s">
        <v>23</v>
      </c>
      <c r="G7" s="12">
        <f>MAX(B7:B15)</f>
        <v>13.2</v>
      </c>
      <c r="H7" s="12">
        <f>MAX(C7:C15)</f>
        <v>2.9</v>
      </c>
      <c r="J7"/>
      <c r="K7"/>
    </row>
    <row r="8" spans="1:15">
      <c r="A8" s="30">
        <v>2</v>
      </c>
      <c r="B8" s="23">
        <v>13.17</v>
      </c>
      <c r="C8" s="23">
        <v>2.87</v>
      </c>
      <c r="D8" s="31">
        <f t="shared" si="0"/>
        <v>0.9258064516129032</v>
      </c>
      <c r="E8" s="27"/>
      <c r="F8" s="29" t="s">
        <v>24</v>
      </c>
      <c r="G8" s="12">
        <f>MIN(B7:B15)</f>
        <v>13.15</v>
      </c>
      <c r="H8" s="12">
        <f>MIN(C7:C15)</f>
        <v>2.81</v>
      </c>
      <c r="J8"/>
      <c r="K8"/>
    </row>
    <row r="9" spans="1:15">
      <c r="A9" s="30">
        <v>3</v>
      </c>
      <c r="B9" s="23">
        <v>13.18</v>
      </c>
      <c r="C9" s="23">
        <v>2.86</v>
      </c>
      <c r="D9" s="31">
        <f t="shared" si="0"/>
        <v>0.92258064516129024</v>
      </c>
      <c r="E9" s="27"/>
      <c r="J9"/>
      <c r="K9"/>
    </row>
    <row r="10" spans="1:15">
      <c r="A10" s="30">
        <v>4</v>
      </c>
      <c r="B10" s="23">
        <v>13.16</v>
      </c>
      <c r="C10" s="23">
        <v>2.83</v>
      </c>
      <c r="D10" s="31">
        <f t="shared" si="0"/>
        <v>0.91290322580645156</v>
      </c>
      <c r="E10" s="27"/>
      <c r="J10"/>
      <c r="K10"/>
    </row>
    <row r="11" spans="1:15">
      <c r="A11" s="30">
        <v>5</v>
      </c>
      <c r="B11" s="23">
        <v>13.17</v>
      </c>
      <c r="C11" s="23">
        <v>2.9</v>
      </c>
      <c r="D11" s="31">
        <f t="shared" si="0"/>
        <v>0.93548387096774188</v>
      </c>
      <c r="E11" s="27"/>
      <c r="F11" s="29" t="s">
        <v>21</v>
      </c>
      <c r="G11" s="13">
        <v>117</v>
      </c>
      <c r="H11" s="12">
        <f>G11/$J$3</f>
        <v>13</v>
      </c>
      <c r="J11" s="24"/>
      <c r="K11"/>
    </row>
    <row r="12" spans="1:15">
      <c r="A12" s="30">
        <v>6</v>
      </c>
      <c r="B12" s="23">
        <v>13.15</v>
      </c>
      <c r="C12" s="23">
        <v>2.81</v>
      </c>
      <c r="D12" s="31">
        <f t="shared" si="0"/>
        <v>0.90645161290322585</v>
      </c>
      <c r="E12" s="27"/>
      <c r="G12" s="33">
        <f>SUM(B7:B15)</f>
        <v>118.54</v>
      </c>
      <c r="H12" s="33">
        <f>G12/J3</f>
        <v>13.171111111111111</v>
      </c>
      <c r="J12"/>
      <c r="K12"/>
    </row>
    <row r="13" spans="1:15">
      <c r="A13" s="30">
        <v>7</v>
      </c>
      <c r="B13" s="23">
        <v>13.17</v>
      </c>
      <c r="C13" s="23">
        <v>2.82</v>
      </c>
      <c r="D13" s="31">
        <f t="shared" si="0"/>
        <v>0.90967741935483859</v>
      </c>
      <c r="E13" s="27"/>
      <c r="J13"/>
      <c r="K13"/>
    </row>
    <row r="14" spans="1:15">
      <c r="A14" s="30">
        <v>8</v>
      </c>
      <c r="B14" s="23">
        <v>13.17</v>
      </c>
      <c r="C14" s="23">
        <v>2.85</v>
      </c>
      <c r="D14" s="31">
        <f t="shared" si="0"/>
        <v>0.91935483870967738</v>
      </c>
      <c r="E14" s="27"/>
      <c r="F14" s="32" t="s">
        <v>5</v>
      </c>
      <c r="G14" s="39"/>
      <c r="H14" s="40"/>
      <c r="I14" s="40"/>
      <c r="J14" s="40"/>
      <c r="K14" s="40"/>
      <c r="L14" s="41"/>
    </row>
    <row r="15" spans="1:15">
      <c r="A15" s="30">
        <v>9</v>
      </c>
      <c r="B15" s="23">
        <v>13.17</v>
      </c>
      <c r="C15" s="23">
        <v>2.82</v>
      </c>
      <c r="D15" s="31">
        <f t="shared" si="0"/>
        <v>0.90967741935483859</v>
      </c>
      <c r="E15" s="27"/>
      <c r="F15" s="32" t="s">
        <v>6</v>
      </c>
      <c r="G15" s="42"/>
      <c r="H15" s="42"/>
      <c r="I15" s="42"/>
      <c r="J15" s="42"/>
      <c r="K15" s="42"/>
      <c r="L15" s="42"/>
    </row>
  </sheetData>
  <mergeCells count="2">
    <mergeCell ref="G14:L14"/>
    <mergeCell ref="G15:L15"/>
  </mergeCells>
  <phoneticPr fontId="19" type="noConversion"/>
  <conditionalFormatting sqref="D7:D15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J35" sqref="J35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11.0976562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45509</v>
      </c>
      <c r="B3" s="7" t="s">
        <v>25</v>
      </c>
      <c r="C3" s="22" t="s">
        <v>28</v>
      </c>
      <c r="D3" s="7" t="s">
        <v>32</v>
      </c>
      <c r="E3" s="4" t="s">
        <v>38</v>
      </c>
      <c r="F3" s="6">
        <v>120</v>
      </c>
      <c r="G3" s="10" t="s">
        <v>50</v>
      </c>
      <c r="H3" s="10"/>
      <c r="I3" s="5">
        <v>3.1</v>
      </c>
      <c r="J3" s="6">
        <v>9</v>
      </c>
      <c r="K3" s="11">
        <v>27</v>
      </c>
      <c r="L3" s="11">
        <v>24.3</v>
      </c>
      <c r="M3" s="8">
        <v>0.8</v>
      </c>
      <c r="N3" s="8">
        <v>1.2</v>
      </c>
      <c r="O3" s="9">
        <f>N3/$F$3</f>
        <v>0.01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13.33</v>
      </c>
      <c r="C7" s="23">
        <v>2.83</v>
      </c>
      <c r="D7" s="31">
        <f t="shared" ref="D7:D15" si="0">C7/$I$3</f>
        <v>0.91290322580645156</v>
      </c>
      <c r="E7" s="27"/>
      <c r="F7" s="29" t="s">
        <v>23</v>
      </c>
      <c r="G7" s="12">
        <f>MAX(B7:B15)</f>
        <v>13.36</v>
      </c>
      <c r="H7" s="12">
        <f>MAX(C7:C15)</f>
        <v>2.93</v>
      </c>
      <c r="J7"/>
      <c r="K7"/>
    </row>
    <row r="8" spans="1:15">
      <c r="A8" s="30">
        <v>2</v>
      </c>
      <c r="B8" s="23">
        <v>13.32</v>
      </c>
      <c r="C8" s="23">
        <v>2.77</v>
      </c>
      <c r="D8" s="31">
        <f t="shared" si="0"/>
        <v>0.8935483870967742</v>
      </c>
      <c r="E8" s="27"/>
      <c r="F8" s="29" t="s">
        <v>24</v>
      </c>
      <c r="G8" s="12">
        <f>MIN(B7:B15)</f>
        <v>13.32</v>
      </c>
      <c r="H8" s="12">
        <f>MIN(C7:C15)</f>
        <v>2.75</v>
      </c>
      <c r="J8"/>
      <c r="K8"/>
    </row>
    <row r="9" spans="1:15">
      <c r="A9" s="30">
        <v>3</v>
      </c>
      <c r="B9" s="23">
        <v>13.34</v>
      </c>
      <c r="C9" s="23">
        <v>2.84</v>
      </c>
      <c r="D9" s="31">
        <f t="shared" si="0"/>
        <v>0.91612903225806441</v>
      </c>
      <c r="E9" s="27"/>
      <c r="J9"/>
      <c r="K9"/>
    </row>
    <row r="10" spans="1:15">
      <c r="A10" s="30">
        <v>4</v>
      </c>
      <c r="B10" s="23">
        <v>13.34</v>
      </c>
      <c r="C10" s="23">
        <v>2.85</v>
      </c>
      <c r="D10" s="31">
        <f t="shared" si="0"/>
        <v>0.91935483870967738</v>
      </c>
      <c r="E10" s="27"/>
      <c r="J10"/>
      <c r="K10"/>
    </row>
    <row r="11" spans="1:15">
      <c r="A11" s="30">
        <v>5</v>
      </c>
      <c r="B11" s="23">
        <v>13.34</v>
      </c>
      <c r="C11" s="23">
        <v>2.84</v>
      </c>
      <c r="D11" s="31">
        <f t="shared" si="0"/>
        <v>0.91612903225806441</v>
      </c>
      <c r="E11" s="27"/>
      <c r="F11" s="29" t="s">
        <v>21</v>
      </c>
      <c r="G11" s="13">
        <v>118</v>
      </c>
      <c r="H11" s="12">
        <f>G11/$J$3</f>
        <v>13.111111111111111</v>
      </c>
      <c r="J11" s="24"/>
      <c r="K11"/>
    </row>
    <row r="12" spans="1:15">
      <c r="A12" s="30">
        <v>6</v>
      </c>
      <c r="B12" s="23">
        <v>13.32</v>
      </c>
      <c r="C12" s="23">
        <v>2.75</v>
      </c>
      <c r="D12" s="31">
        <f t="shared" si="0"/>
        <v>0.88709677419354838</v>
      </c>
      <c r="E12" s="27"/>
      <c r="G12" s="33">
        <f>SUM(B7:B15)</f>
        <v>120.07000000000001</v>
      </c>
      <c r="H12" s="33">
        <f>G12/J3</f>
        <v>13.341111111111111</v>
      </c>
      <c r="J12"/>
      <c r="K12"/>
    </row>
    <row r="13" spans="1:15">
      <c r="A13" s="30">
        <v>7</v>
      </c>
      <c r="B13" s="23">
        <v>13.36</v>
      </c>
      <c r="C13" s="23">
        <v>2.93</v>
      </c>
      <c r="D13" s="31">
        <f t="shared" si="0"/>
        <v>0.94516129032258067</v>
      </c>
      <c r="E13" s="27"/>
      <c r="J13"/>
      <c r="K13"/>
    </row>
    <row r="14" spans="1:15">
      <c r="A14" s="30">
        <v>8</v>
      </c>
      <c r="B14" s="23">
        <v>13.36</v>
      </c>
      <c r="C14" s="23">
        <v>2.9</v>
      </c>
      <c r="D14" s="31">
        <f t="shared" si="0"/>
        <v>0.93548387096774188</v>
      </c>
      <c r="E14" s="27"/>
      <c r="F14" s="32" t="s">
        <v>5</v>
      </c>
      <c r="G14" s="39"/>
      <c r="H14" s="40"/>
      <c r="I14" s="40"/>
      <c r="J14" s="40"/>
      <c r="K14" s="40"/>
      <c r="L14" s="41"/>
    </row>
    <row r="15" spans="1:15">
      <c r="A15" s="30">
        <v>9</v>
      </c>
      <c r="B15" s="23">
        <v>13.36</v>
      </c>
      <c r="C15" s="23">
        <v>2.9</v>
      </c>
      <c r="D15" s="31">
        <f t="shared" si="0"/>
        <v>0.93548387096774188</v>
      </c>
      <c r="E15" s="27"/>
      <c r="F15" s="32" t="s">
        <v>6</v>
      </c>
      <c r="G15" s="42"/>
      <c r="H15" s="42"/>
      <c r="I15" s="42"/>
      <c r="J15" s="42"/>
      <c r="K15" s="42"/>
      <c r="L15" s="42"/>
    </row>
  </sheetData>
  <mergeCells count="2">
    <mergeCell ref="G14:L14"/>
    <mergeCell ref="G15:L15"/>
  </mergeCells>
  <phoneticPr fontId="19" type="noConversion"/>
  <conditionalFormatting sqref="D7:D15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6" bestFit="1" customWidth="1"/>
    <col min="6" max="6" width="8.796875" style="36"/>
    <col min="7" max="7" width="11.09765625" style="35" bestFit="1" customWidth="1"/>
    <col min="8" max="8" width="13.69921875" style="35" bestFit="1" customWidth="1"/>
    <col min="9" max="9" width="11.09765625" style="35" customWidth="1"/>
    <col min="10" max="11" width="17" style="3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45510</v>
      </c>
      <c r="B3" s="7" t="s">
        <v>25</v>
      </c>
      <c r="C3" s="22" t="s">
        <v>28</v>
      </c>
      <c r="D3" s="7" t="s">
        <v>32</v>
      </c>
      <c r="E3" s="4" t="s">
        <v>33</v>
      </c>
      <c r="F3" s="6">
        <v>120</v>
      </c>
      <c r="G3" s="10" t="s">
        <v>34</v>
      </c>
      <c r="H3" s="10"/>
      <c r="I3" s="5"/>
      <c r="J3" s="6">
        <v>9</v>
      </c>
      <c r="K3" s="11">
        <v>37</v>
      </c>
      <c r="L3" s="11">
        <v>38.5</v>
      </c>
      <c r="M3" s="8">
        <v>0.8</v>
      </c>
      <c r="N3" s="8">
        <v>1</v>
      </c>
      <c r="O3" s="9">
        <f>N3/$F$3</f>
        <v>8.3333333333333332E-3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13.88</v>
      </c>
      <c r="C7" s="23">
        <v>8.52</v>
      </c>
      <c r="D7" s="31" t="e">
        <f t="shared" ref="D7:D15" si="0">C7/$I$3</f>
        <v>#DIV/0!</v>
      </c>
      <c r="E7" s="27"/>
      <c r="F7" s="29" t="s">
        <v>23</v>
      </c>
      <c r="G7" s="12">
        <f>MAX(B7:B15)</f>
        <v>13.91</v>
      </c>
      <c r="H7" s="12">
        <f>MAX(C7:C15)</f>
        <v>49</v>
      </c>
      <c r="J7"/>
      <c r="K7"/>
    </row>
    <row r="8" spans="1:15">
      <c r="A8" s="30">
        <v>2</v>
      </c>
      <c r="B8" s="23">
        <v>13.7</v>
      </c>
      <c r="C8" s="23">
        <v>7.96</v>
      </c>
      <c r="D8" s="31" t="e">
        <f t="shared" si="0"/>
        <v>#DIV/0!</v>
      </c>
      <c r="E8" s="27"/>
      <c r="F8" s="29" t="s">
        <v>24</v>
      </c>
      <c r="G8" s="12">
        <f>MIN(B7:B15)</f>
        <v>11.46</v>
      </c>
      <c r="H8" s="12">
        <f>MIN(C7:C15)</f>
        <v>7.2</v>
      </c>
      <c r="J8"/>
      <c r="K8"/>
    </row>
    <row r="9" spans="1:15">
      <c r="A9" s="30">
        <v>3</v>
      </c>
      <c r="B9" s="23">
        <v>11.46</v>
      </c>
      <c r="C9" s="23">
        <v>49</v>
      </c>
      <c r="D9" s="31" t="e">
        <f t="shared" si="0"/>
        <v>#DIV/0!</v>
      </c>
      <c r="E9" s="27"/>
      <c r="J9"/>
      <c r="K9"/>
    </row>
    <row r="10" spans="1:15">
      <c r="A10" s="30">
        <v>4</v>
      </c>
      <c r="B10" s="23">
        <v>13.84</v>
      </c>
      <c r="C10" s="23">
        <v>9.9</v>
      </c>
      <c r="D10" s="31" t="e">
        <f t="shared" si="0"/>
        <v>#DIV/0!</v>
      </c>
      <c r="E10" s="27"/>
      <c r="J10"/>
      <c r="K10"/>
    </row>
    <row r="11" spans="1:15">
      <c r="A11" s="30">
        <v>5</v>
      </c>
      <c r="B11" s="23">
        <v>13.91</v>
      </c>
      <c r="C11" s="23">
        <v>7.2</v>
      </c>
      <c r="D11" s="31" t="e">
        <f t="shared" si="0"/>
        <v>#DIV/0!</v>
      </c>
      <c r="E11" s="27"/>
      <c r="F11" s="29" t="s">
        <v>21</v>
      </c>
      <c r="G11" s="13">
        <v>117</v>
      </c>
      <c r="H11" s="12">
        <f>G11/$J$3</f>
        <v>13</v>
      </c>
      <c r="J11" s="24"/>
      <c r="K11"/>
    </row>
    <row r="12" spans="1:15">
      <c r="A12" s="30">
        <v>6</v>
      </c>
      <c r="B12" s="23">
        <v>13.9</v>
      </c>
      <c r="C12" s="23">
        <v>8.1999999999999993</v>
      </c>
      <c r="D12" s="31" t="e">
        <f t="shared" si="0"/>
        <v>#DIV/0!</v>
      </c>
      <c r="E12" s="27"/>
      <c r="G12" s="38">
        <f>SUM(B7:B15)</f>
        <v>122.39000000000001</v>
      </c>
      <c r="H12" s="35">
        <f>G12/J3</f>
        <v>13.59888888888889</v>
      </c>
      <c r="J12"/>
      <c r="K12"/>
    </row>
    <row r="13" spans="1:15">
      <c r="A13" s="30">
        <v>7</v>
      </c>
      <c r="B13" s="23">
        <v>13.9</v>
      </c>
      <c r="C13" s="23">
        <v>8</v>
      </c>
      <c r="D13" s="31" t="e">
        <f t="shared" si="0"/>
        <v>#DIV/0!</v>
      </c>
      <c r="E13" s="27"/>
      <c r="J13"/>
      <c r="K13"/>
    </row>
    <row r="14" spans="1:15">
      <c r="A14" s="30">
        <v>8</v>
      </c>
      <c r="B14" s="23">
        <v>13.9</v>
      </c>
      <c r="C14" s="23">
        <v>7.4</v>
      </c>
      <c r="D14" s="31" t="e">
        <f t="shared" si="0"/>
        <v>#DIV/0!</v>
      </c>
      <c r="E14" s="27"/>
      <c r="F14" s="32" t="s">
        <v>5</v>
      </c>
      <c r="G14" s="39"/>
      <c r="H14" s="40"/>
      <c r="I14" s="40"/>
      <c r="J14" s="40"/>
      <c r="K14" s="40"/>
      <c r="L14" s="41"/>
    </row>
    <row r="15" spans="1:15">
      <c r="A15" s="30">
        <v>9</v>
      </c>
      <c r="B15" s="23">
        <v>13.9</v>
      </c>
      <c r="C15" s="23">
        <v>7.8</v>
      </c>
      <c r="D15" s="31" t="e">
        <f t="shared" si="0"/>
        <v>#DIV/0!</v>
      </c>
      <c r="E15" s="27"/>
      <c r="F15" s="32" t="s">
        <v>6</v>
      </c>
      <c r="G15" s="42"/>
      <c r="H15" s="42"/>
      <c r="I15" s="42"/>
      <c r="J15" s="42"/>
      <c r="K15" s="42"/>
      <c r="L15" s="42"/>
    </row>
  </sheetData>
  <mergeCells count="2">
    <mergeCell ref="G14:L14"/>
    <mergeCell ref="G15:L15"/>
  </mergeCells>
  <phoneticPr fontId="19" type="noConversion"/>
  <conditionalFormatting sqref="D7:D15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본관 분전실</vt:lpstr>
      <vt:lpstr>보일러 PLC</vt:lpstr>
      <vt:lpstr>Ut'y센터</vt:lpstr>
      <vt:lpstr>신규 컴프레셔실 컴프레셔 모니터링</vt:lpstr>
      <vt:lpstr>신규 컴프레셔실 분전실</vt:lpstr>
      <vt:lpstr>소각로 분전실</vt:lpstr>
      <vt:lpstr>데이터 센터</vt:lpstr>
      <vt:lpstr>구)전지전극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2024-08-07T06:38:21Z</dcterms:modified>
</cp:coreProperties>
</file>