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운암터널관리사무소\무주출장소\"/>
    </mc:Choice>
  </mc:AlternateContent>
  <xr:revisionPtr revIDLastSave="0" documentId="13_ncr:1_{EE02DE5C-2EEF-4A70-9526-B418A07FCF7A}" xr6:coauthVersionLast="47" xr6:coauthVersionMax="47" xr10:uidLastSave="{00000000-0000-0000-0000-000000000000}"/>
  <bookViews>
    <workbookView xWindow="-120" yWindow="330" windowWidth="29040" windowHeight="15990" firstSheet="1" activeTab="7" xr2:uid="{00000000-000D-0000-FFFF-FFFF00000000}"/>
  </bookViews>
  <sheets>
    <sheet name="조금재터널-UPS" sheetId="10" r:id="rId1"/>
    <sheet name="조금재터널-발전기" sheetId="22" r:id="rId2"/>
    <sheet name="적상산터널" sheetId="23" r:id="rId3"/>
    <sheet name="싸리재터널(무주)" sheetId="24" r:id="rId4"/>
    <sheet name="압치터널" sheetId="25" r:id="rId5"/>
    <sheet name="무풍터널(UPS)" sheetId="26" r:id="rId6"/>
    <sheet name="무풍터널-정류기" sheetId="27" r:id="rId7"/>
    <sheet name="무풍터널-비상발전기" sheetId="28" r:id="rId8"/>
  </sheets>
  <definedNames>
    <definedName name="_xlnm._FilterDatabase" localSheetId="5" hidden="1">'무풍터널(UPS)'!$A$6:$D$46</definedName>
    <definedName name="_xlnm._FilterDatabase" localSheetId="7" hidden="1">'무풍터널-비상발전기'!$A$6:$D$46</definedName>
    <definedName name="_xlnm._FilterDatabase" localSheetId="6" hidden="1">'무풍터널-정류기'!$A$6:$D$46</definedName>
    <definedName name="_xlnm._FilterDatabase" localSheetId="3" hidden="1">'싸리재터널(무주)'!$A$6:$D$46</definedName>
    <definedName name="_xlnm._FilterDatabase" localSheetId="4" hidden="1">압치터널!$A$6:$D$46</definedName>
    <definedName name="_xlnm._FilterDatabase" localSheetId="2" hidden="1">적상산터널!$A$6:$D$46</definedName>
    <definedName name="_xlnm._FilterDatabase" localSheetId="0" hidden="1">'조금재터널-UPS'!$A$6:$D$46</definedName>
    <definedName name="_xlnm._FilterDatabase" localSheetId="1" hidden="1">'조금재터널-발전기'!$A$6:$D$46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28" l="1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D11" i="28"/>
  <c r="D10" i="28"/>
  <c r="D9" i="28"/>
  <c r="H8" i="28"/>
  <c r="I8" i="28" s="1"/>
  <c r="G8" i="28"/>
  <c r="D8" i="28"/>
  <c r="H7" i="28"/>
  <c r="I7" i="28" s="1"/>
  <c r="G7" i="28"/>
  <c r="D7" i="28"/>
  <c r="O3" i="28"/>
  <c r="H11" i="27"/>
  <c r="D186" i="27"/>
  <c r="D185" i="27"/>
  <c r="D184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71" i="27"/>
  <c r="D170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7" i="27"/>
  <c r="D146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H8" i="27"/>
  <c r="I8" i="27" s="1"/>
  <c r="G8" i="27"/>
  <c r="D8" i="27"/>
  <c r="H7" i="27"/>
  <c r="I7" i="27" s="1"/>
  <c r="G7" i="27"/>
  <c r="D7" i="27"/>
  <c r="O3" i="27"/>
  <c r="H11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I8" i="26" s="1"/>
  <c r="G8" i="26"/>
  <c r="D8" i="26"/>
  <c r="H7" i="26"/>
  <c r="I7" i="26" s="1"/>
  <c r="G7" i="26"/>
  <c r="D7" i="26"/>
  <c r="O3" i="26"/>
  <c r="H11" i="25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H8" i="25"/>
  <c r="I8" i="25" s="1"/>
  <c r="G8" i="25"/>
  <c r="D8" i="25"/>
  <c r="H7" i="25"/>
  <c r="I7" i="25" s="1"/>
  <c r="G7" i="25"/>
  <c r="D7" i="25"/>
  <c r="O3" i="25"/>
  <c r="D186" i="24"/>
  <c r="D185" i="24"/>
  <c r="D184" i="24"/>
  <c r="D183" i="24"/>
  <c r="D182" i="24"/>
  <c r="D181" i="24"/>
  <c r="D180" i="24"/>
  <c r="D179" i="24"/>
  <c r="D178" i="24"/>
  <c r="D177" i="24"/>
  <c r="D176" i="24"/>
  <c r="D175" i="24"/>
  <c r="D174" i="24"/>
  <c r="D173" i="24"/>
  <c r="D172" i="24"/>
  <c r="D171" i="24"/>
  <c r="D170" i="24"/>
  <c r="D169" i="24"/>
  <c r="D168" i="24"/>
  <c r="D167" i="24"/>
  <c r="D166" i="24"/>
  <c r="D165" i="24"/>
  <c r="D164" i="24"/>
  <c r="D163" i="24"/>
  <c r="D162" i="24"/>
  <c r="D161" i="24"/>
  <c r="D160" i="24"/>
  <c r="D159" i="24"/>
  <c r="D158" i="24"/>
  <c r="D157" i="24"/>
  <c r="D156" i="24"/>
  <c r="D155" i="24"/>
  <c r="D154" i="24"/>
  <c r="D153" i="24"/>
  <c r="D152" i="24"/>
  <c r="D151" i="24"/>
  <c r="D150" i="24"/>
  <c r="D149" i="24"/>
  <c r="D148" i="24"/>
  <c r="D147" i="24"/>
  <c r="D146" i="24"/>
  <c r="D145" i="24"/>
  <c r="D144" i="24"/>
  <c r="D143" i="24"/>
  <c r="D142" i="24"/>
  <c r="D141" i="24"/>
  <c r="D140" i="24"/>
  <c r="D139" i="24"/>
  <c r="D138" i="24"/>
  <c r="D137" i="24"/>
  <c r="D136" i="24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I8" i="24" s="1"/>
  <c r="G8" i="24"/>
  <c r="D8" i="24"/>
  <c r="H7" i="24"/>
  <c r="I7" i="24" s="1"/>
  <c r="G7" i="24"/>
  <c r="D7" i="24"/>
  <c r="O3" i="24"/>
  <c r="H11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H8" i="23"/>
  <c r="I8" i="23" s="1"/>
  <c r="G8" i="23"/>
  <c r="D8" i="23"/>
  <c r="H7" i="23"/>
  <c r="I7" i="23" s="1"/>
  <c r="G7" i="23"/>
  <c r="D7" i="23"/>
  <c r="O3" i="23"/>
  <c r="H11" i="22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H8" i="22"/>
  <c r="I8" i="22" s="1"/>
  <c r="G8" i="22"/>
  <c r="D8" i="22"/>
  <c r="H7" i="22"/>
  <c r="I7" i="22" s="1"/>
  <c r="G7" i="22"/>
  <c r="D7" i="22"/>
  <c r="O3" i="22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<sst xmlns="http://schemas.openxmlformats.org/spreadsheetml/2006/main" count="248" uniqueCount="50">
  <si>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</si>
  <si>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</si>
  <si>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</si>
  <si>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</si>
  <si>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</si>
  <si>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</si>
  <si>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</si>
  <si>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</si>
  <si>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</si>
  <si>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</si>
  <si>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</si>
  <si>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</si>
  <si>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</si>
  <si>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</si>
  <si>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</si>
  <si>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</si>
  <si>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</si>
  <si>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</si>
  <si>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</si>
  <si>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</si>
  <si>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</si>
  <si>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</si>
  <si>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</si>
  <si>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</si>
  <si>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</t>
    <phoneticPr fontId="2" type="noConversion"/>
  </si>
  <si>
    <t>SEB</t>
    <phoneticPr fontId="2" type="noConversion"/>
  </si>
  <si>
    <t>2023.09.10</t>
    <phoneticPr fontId="2" type="noConversion"/>
  </si>
  <si>
    <t>2020.04.23</t>
    <phoneticPr fontId="2" type="noConversion"/>
  </si>
  <si>
    <t>2024-05-</t>
    <phoneticPr fontId="2" type="noConversion"/>
  </si>
  <si>
    <t>조금재터널</t>
    <phoneticPr fontId="2" type="noConversion"/>
  </si>
  <si>
    <t>UPS</t>
    <phoneticPr fontId="2" type="noConversion"/>
  </si>
  <si>
    <t>2022.10.04</t>
    <phoneticPr fontId="2" type="noConversion"/>
  </si>
  <si>
    <t>2020.05.15</t>
    <phoneticPr fontId="2" type="noConversion"/>
  </si>
  <si>
    <t>비상발전기</t>
    <phoneticPr fontId="2" type="noConversion"/>
  </si>
  <si>
    <t>2022.10.20</t>
    <phoneticPr fontId="2" type="noConversion"/>
  </si>
  <si>
    <t>싸리재터널(무주)</t>
    <phoneticPr fontId="2" type="noConversion"/>
  </si>
  <si>
    <t>2020.05.11</t>
    <phoneticPr fontId="2" type="noConversion"/>
  </si>
  <si>
    <t>2020.06.01</t>
    <phoneticPr fontId="2" type="noConversion"/>
  </si>
  <si>
    <t>적상산터널</t>
    <phoneticPr fontId="2" type="noConversion"/>
  </si>
  <si>
    <t>2023.10.01</t>
    <phoneticPr fontId="2" type="noConversion"/>
  </si>
  <si>
    <t>압치터널</t>
    <phoneticPr fontId="2" type="noConversion"/>
  </si>
  <si>
    <t>2022.11.05</t>
    <phoneticPr fontId="2" type="noConversion"/>
  </si>
  <si>
    <t>2022.12.10</t>
    <phoneticPr fontId="2" type="noConversion"/>
  </si>
  <si>
    <t>무풍터널</t>
    <phoneticPr fontId="2" type="noConversion"/>
  </si>
  <si>
    <t>2020.04.20</t>
    <phoneticPr fontId="2" type="noConversion"/>
  </si>
  <si>
    <t>2020.05.10</t>
    <phoneticPr fontId="2" type="noConversion"/>
  </si>
  <si>
    <t>정류기</t>
    <phoneticPr fontId="2" type="noConversion"/>
  </si>
  <si>
    <t>2023.03.12</t>
    <phoneticPr fontId="2" type="noConversion"/>
  </si>
  <si>
    <t>2023.04.20</t>
    <phoneticPr fontId="2" type="noConversion"/>
  </si>
  <si>
    <t>2023.03.03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</si>
</sst>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opLeftCell="A4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29</v>
      </c>
      <c r="C3" s="7" t="s">
        <v>30</v>
      </c>
      <c r="D3" s="7" t="s">
        <v>23</v>
      </c>
      <c r="E3" s="8" t="s">
        <v>24</v>
      </c>
      <c r="F3" s="9">
        <v>120</v>
      </c>
      <c r="G3" s="29" t="s">
        <v>27</v>
      </c>
      <c r="H3" s="29" t="s">
        <v>32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</v>
      </c>
      <c r="C7" s="22">
        <v>3.75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13.42</v>
      </c>
      <c r="H7" s="25">
        <f>MAX(C7:C114)</f>
        <v>4.22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13.42</v>
      </c>
      <c r="C8" s="22">
        <v>3.86</v>
      </c>
      <c r="D8" s="23" t="e">
        <f t="shared" si="0"/>
        <v>#DIV/0!</v>
      </c>
      <c r="E8" s="2"/>
      <c r="F8" s="24" t="s">
        <v>21</v>
      </c>
      <c r="G8" s="25">
        <f>MIN(B7:B114)</f>
        <v>13.17</v>
      </c>
      <c r="H8" s="25">
        <f>MIN(C7:C114)</f>
        <v>3.75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13.31</v>
      </c>
      <c r="C9" s="22">
        <v>4.07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</v>
      </c>
      <c r="C10" s="22">
        <v>4.01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</v>
      </c>
      <c r="C11" s="22">
        <v>4.01</v>
      </c>
      <c r="D11" s="23" t="e">
        <f t="shared" si="0"/>
        <v>#DIV/0!</v>
      </c>
      <c r="E11" s="2"/>
      <c r="F11" s="24" t="s">
        <v>22</v>
      </c>
      <c r="G11" s="26">
        <v>397.14</v>
      </c>
      <c r="H11" s="25">
        <f>G11/30</f>
        <v>13.238</v>
      </c>
      <c r="J11"/>
      <c r="K11"/>
    </row>
    <row r="12" spans="1:15" x14ac:dyDescent="0.3">
      <c r="A12" s="21">
        <v>6</v>
      </c>
      <c r="B12" s="22">
        <v>13.3</v>
      </c>
      <c r="C12" s="22">
        <v>3.97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4.01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13.22</v>
      </c>
      <c r="C14" s="22">
        <v>4.12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13.22</v>
      </c>
      <c r="C15" s="22">
        <v>4.09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13.21</v>
      </c>
      <c r="C16" s="25">
        <v>4.1500000000000004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13.22</v>
      </c>
      <c r="C17" s="25">
        <v>4.07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13.24</v>
      </c>
      <c r="C18" s="25">
        <v>4.1100000000000003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13.19</v>
      </c>
      <c r="C19" s="25">
        <v>4.1500000000000004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13.17</v>
      </c>
      <c r="C20" s="25">
        <v>4.18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13.18</v>
      </c>
      <c r="C21" s="25">
        <v>4.2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13.18</v>
      </c>
      <c r="C22" s="25">
        <v>4.1900000000000004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</v>
      </c>
      <c r="C23" s="25">
        <v>4.18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13.19</v>
      </c>
      <c r="C24" s="25">
        <v>4.1900000000000004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13.17</v>
      </c>
      <c r="C25" s="25">
        <v>4.16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13.18</v>
      </c>
      <c r="C26" s="25">
        <v>4.17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13.19</v>
      </c>
      <c r="C27" s="25">
        <v>4.1500000000000004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</v>
      </c>
      <c r="C28" s="25">
        <v>4.16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13.23</v>
      </c>
      <c r="C29" s="25">
        <v>4.1100000000000003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13.21</v>
      </c>
      <c r="C30" s="25">
        <v>4.07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13.19</v>
      </c>
      <c r="C31" s="25">
        <v>4.17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13.19</v>
      </c>
      <c r="C32" s="25">
        <v>4.22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13.21</v>
      </c>
      <c r="C33" s="25">
        <v>4.12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13.28</v>
      </c>
      <c r="C34" s="25">
        <v>4.01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13.27</v>
      </c>
      <c r="C35" s="25">
        <v>4.04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13.27</v>
      </c>
      <c r="C36" s="25">
        <v>4.03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5C8E8-823C-472B-9D60-83A25D9AC714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29</v>
      </c>
      <c r="C3" s="7" t="s">
        <v>33</v>
      </c>
      <c r="D3" s="7" t="s">
        <v>23</v>
      </c>
      <c r="E3" s="8" t="s">
        <v>25</v>
      </c>
      <c r="F3" s="9">
        <v>120</v>
      </c>
      <c r="G3" s="29" t="s">
        <v>31</v>
      </c>
      <c r="H3" s="29" t="s">
        <v>34</v>
      </c>
      <c r="I3" s="8"/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13.27</v>
      </c>
      <c r="C7" s="22">
        <v>4.01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13.27</v>
      </c>
      <c r="H7" s="25">
        <f>MAX(C7:C114)</f>
        <v>4.18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13.19</v>
      </c>
      <c r="C8" s="22">
        <v>4.18</v>
      </c>
      <c r="D8" s="23" t="e">
        <f t="shared" si="0"/>
        <v>#DIV/0!</v>
      </c>
      <c r="E8" s="2"/>
      <c r="F8" s="24" t="s">
        <v>21</v>
      </c>
      <c r="G8" s="25">
        <f>MIN(B7:B114)</f>
        <v>13.19</v>
      </c>
      <c r="H8" s="25">
        <f>MIN(C7:C114)</f>
        <v>4.01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26.46</v>
      </c>
      <c r="H11" s="25">
        <f>G11/2</f>
        <v>13.23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ACB8B-A3D8-49C7-ADED-455605D1DF7F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38</v>
      </c>
      <c r="C3" s="7" t="s">
        <v>30</v>
      </c>
      <c r="D3" s="7" t="s">
        <v>23</v>
      </c>
      <c r="E3" s="8" t="s">
        <v>24</v>
      </c>
      <c r="F3" s="9">
        <v>100</v>
      </c>
      <c r="G3" s="29" t="s">
        <v>26</v>
      </c>
      <c r="H3" s="29" t="s">
        <v>39</v>
      </c>
      <c r="I3" s="8"/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3.58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13.29</v>
      </c>
      <c r="H7" s="25">
        <f>MAX(C7:C114)</f>
        <v>4.09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13.27</v>
      </c>
      <c r="C8" s="22">
        <v>3.57</v>
      </c>
      <c r="D8" s="23" t="e">
        <f t="shared" si="0"/>
        <v>#DIV/0!</v>
      </c>
      <c r="E8" s="2"/>
      <c r="F8" s="24" t="s">
        <v>21</v>
      </c>
      <c r="G8" s="25">
        <f>MIN(B7:B114)</f>
        <v>13.14</v>
      </c>
      <c r="H8" s="25">
        <f>MIN(C7:C114)</f>
        <v>3.44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13.27</v>
      </c>
      <c r="C9" s="22">
        <v>3.58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13.29</v>
      </c>
      <c r="C10" s="22">
        <v>3.58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13.25</v>
      </c>
      <c r="C11" s="22">
        <v>3.54</v>
      </c>
      <c r="D11" s="23" t="e">
        <f t="shared" si="0"/>
        <v>#DIV/0!</v>
      </c>
      <c r="E11" s="2"/>
      <c r="F11" s="24" t="s">
        <v>22</v>
      </c>
      <c r="G11" s="26">
        <v>264.66000000000003</v>
      </c>
      <c r="H11" s="25">
        <f>G11/20</f>
        <v>13.233000000000001</v>
      </c>
      <c r="J11"/>
      <c r="K11"/>
    </row>
    <row r="12" spans="1:15" x14ac:dyDescent="0.3">
      <c r="A12" s="21">
        <v>6</v>
      </c>
      <c r="B12" s="22">
        <v>13.27</v>
      </c>
      <c r="C12" s="22">
        <v>3.54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3.63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3.58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13.22</v>
      </c>
      <c r="C15" s="22">
        <v>3.51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13.23</v>
      </c>
      <c r="C16" s="25">
        <v>3.44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13.22</v>
      </c>
      <c r="C17" s="25">
        <v>3.5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</v>
      </c>
      <c r="C18" s="25">
        <v>3.53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</v>
      </c>
      <c r="C19" s="25">
        <v>3.51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13.22</v>
      </c>
      <c r="C20" s="25">
        <v>3.59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13.23</v>
      </c>
      <c r="C21" s="25">
        <v>3.61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13.23</v>
      </c>
      <c r="C22" s="25">
        <v>3.57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13.18</v>
      </c>
      <c r="C23" s="25">
        <v>4.09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13.14</v>
      </c>
      <c r="C24" s="25">
        <v>3.48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13.23</v>
      </c>
      <c r="C25" s="25">
        <v>3.56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</v>
      </c>
      <c r="C26" s="25">
        <v>3.53</v>
      </c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0D0CD-CFAE-4736-9910-87523BF2FF9E}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35</v>
      </c>
      <c r="C3" s="7" t="s">
        <v>30</v>
      </c>
      <c r="D3" s="7" t="s">
        <v>23</v>
      </c>
      <c r="E3" s="8" t="s">
        <v>24</v>
      </c>
      <c r="F3" s="9">
        <v>100</v>
      </c>
      <c r="G3" s="29" t="s">
        <v>36</v>
      </c>
      <c r="H3" s="29" t="s">
        <v>37</v>
      </c>
      <c r="I3" s="8"/>
      <c r="J3" s="9">
        <v>20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4.4000000000000004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13.42</v>
      </c>
      <c r="H7" s="25">
        <f>MAX(C7:C114)</f>
        <v>4.51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13.26</v>
      </c>
      <c r="C8" s="22">
        <v>4.34</v>
      </c>
      <c r="D8" s="23" t="e">
        <f t="shared" si="0"/>
        <v>#DIV/0!</v>
      </c>
      <c r="E8" s="2"/>
      <c r="F8" s="24" t="s">
        <v>21</v>
      </c>
      <c r="G8" s="25">
        <f>MIN(B7:B114)</f>
        <v>13.22</v>
      </c>
      <c r="H8" s="25">
        <f>MIN(C7:C114)</f>
        <v>4.09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4.4000000000000004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13.25</v>
      </c>
      <c r="C10" s="22">
        <v>4.33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13.24</v>
      </c>
      <c r="C11" s="22">
        <v>4.37</v>
      </c>
      <c r="D11" s="23" t="e">
        <f t="shared" si="0"/>
        <v>#DIV/0!</v>
      </c>
      <c r="E11" s="2"/>
      <c r="F11" s="24" t="s">
        <v>22</v>
      </c>
      <c r="G11" s="26">
        <v>266.2</v>
      </c>
      <c r="H11" s="25">
        <f>G11/20</f>
        <v>13.309999999999999</v>
      </c>
      <c r="J11"/>
      <c r="K11"/>
    </row>
    <row r="12" spans="1:15" x14ac:dyDescent="0.3">
      <c r="A12" s="21">
        <v>6</v>
      </c>
      <c r="B12" s="22">
        <v>13.26</v>
      </c>
      <c r="C12" s="22">
        <v>4.43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13.31</v>
      </c>
      <c r="C13" s="22">
        <v>4.34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4.38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13.22</v>
      </c>
      <c r="C15" s="22">
        <v>4.51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13.28</v>
      </c>
      <c r="C16" s="25">
        <v>4.28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13.3</v>
      </c>
      <c r="C17" s="25">
        <v>4.33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13.32</v>
      </c>
      <c r="C18" s="25">
        <v>4.26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13.32</v>
      </c>
      <c r="C19" s="25">
        <v>4.3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13.42</v>
      </c>
      <c r="C20" s="25">
        <v>4.1500000000000004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13.37</v>
      </c>
      <c r="C21" s="25">
        <v>4.16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13.37</v>
      </c>
      <c r="C22" s="25">
        <v>4.09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13.37</v>
      </c>
      <c r="C23" s="25">
        <v>4.09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13.35</v>
      </c>
      <c r="C24" s="25">
        <v>4.16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13.38</v>
      </c>
      <c r="C25" s="25">
        <v>4.2300000000000004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13.37</v>
      </c>
      <c r="C26" s="25">
        <v>4.17</v>
      </c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BA28F-E3FC-40F7-8BBA-8DF58A6D32AA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40</v>
      </c>
      <c r="C3" s="7" t="s">
        <v>30</v>
      </c>
      <c r="D3" s="7" t="s">
        <v>23</v>
      </c>
      <c r="E3" s="8" t="s">
        <v>25</v>
      </c>
      <c r="F3" s="9">
        <v>150</v>
      </c>
      <c r="G3" s="29" t="s">
        <v>41</v>
      </c>
      <c r="H3" s="29" t="s">
        <v>42</v>
      </c>
      <c r="I3" s="8"/>
      <c r="J3" s="9">
        <v>32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13.15</v>
      </c>
      <c r="C7" s="22">
        <v>3.27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13.15</v>
      </c>
      <c r="H7" s="25">
        <f>MAX(C7:C114)</f>
        <v>4.17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13.13</v>
      </c>
      <c r="C8" s="22">
        <v>3.15</v>
      </c>
      <c r="D8" s="23" t="e">
        <f t="shared" si="0"/>
        <v>#DIV/0!</v>
      </c>
      <c r="E8" s="2"/>
      <c r="F8" s="24" t="s">
        <v>21</v>
      </c>
      <c r="G8" s="25">
        <f>MIN(B7:B114)</f>
        <v>13.05</v>
      </c>
      <c r="H8" s="25">
        <f>MIN(C7:C114)</f>
        <v>3.13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13.1</v>
      </c>
      <c r="C9" s="22">
        <v>3.22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13.12</v>
      </c>
      <c r="C10" s="22">
        <v>3.22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</v>
      </c>
      <c r="C11" s="22">
        <v>3.84</v>
      </c>
      <c r="D11" s="23" t="e">
        <f t="shared" si="0"/>
        <v>#DIV/0!</v>
      </c>
      <c r="E11" s="2"/>
      <c r="F11" s="24" t="s">
        <v>22</v>
      </c>
      <c r="G11" s="26">
        <v>418.75</v>
      </c>
      <c r="H11" s="25">
        <f>G11/32</f>
        <v>13.0859375</v>
      </c>
      <c r="J11"/>
      <c r="K11"/>
    </row>
    <row r="12" spans="1:15" x14ac:dyDescent="0.3">
      <c r="A12" s="21">
        <v>6</v>
      </c>
      <c r="B12" s="22">
        <v>13.12</v>
      </c>
      <c r="C12" s="22">
        <v>3.78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13.13</v>
      </c>
      <c r="C13" s="22">
        <v>3.23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13.13</v>
      </c>
      <c r="C14" s="22">
        <v>3.19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</v>
      </c>
      <c r="C15" s="22">
        <v>3.22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13.06</v>
      </c>
      <c r="C16" s="25">
        <v>3.17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13.08</v>
      </c>
      <c r="C17" s="25">
        <v>3.15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13.08</v>
      </c>
      <c r="C18" s="25">
        <v>3.13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13.08</v>
      </c>
      <c r="C19" s="25">
        <v>3.57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13.09</v>
      </c>
      <c r="C20" s="25">
        <v>3.17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</v>
      </c>
      <c r="C21" s="25">
        <v>3.22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13.11</v>
      </c>
      <c r="C22" s="25">
        <v>3.18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13.07</v>
      </c>
      <c r="C23" s="25">
        <v>3.17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13.06</v>
      </c>
      <c r="C24" s="25">
        <v>3.3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13.06</v>
      </c>
      <c r="C25" s="25">
        <v>3.21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13.06</v>
      </c>
      <c r="C26" s="25">
        <v>3.18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13.07</v>
      </c>
      <c r="C27" s="25">
        <v>3.24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13.06</v>
      </c>
      <c r="C28" s="25">
        <v>3.19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13.08</v>
      </c>
      <c r="C29" s="25">
        <v>3.22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13.09</v>
      </c>
      <c r="C30" s="25">
        <v>3.2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13.07</v>
      </c>
      <c r="C31" s="25">
        <v>3.17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13.07</v>
      </c>
      <c r="C32" s="25">
        <v>3.19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13.07</v>
      </c>
      <c r="C33" s="25">
        <v>3.16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13.05</v>
      </c>
      <c r="C34" s="25">
        <v>3.25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13.06</v>
      </c>
      <c r="C35" s="25">
        <v>3.19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13.07</v>
      </c>
      <c r="C36" s="25">
        <v>4.17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13.06</v>
      </c>
      <c r="C37" s="25">
        <v>3.17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13.07</v>
      </c>
      <c r="C38" s="25">
        <v>3.15</v>
      </c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009FD-0369-45D7-866E-899B223CF877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43</v>
      </c>
      <c r="C3" s="7" t="s">
        <v>30</v>
      </c>
      <c r="D3" s="7" t="s">
        <v>23</v>
      </c>
      <c r="E3" s="8" t="s">
        <v>24</v>
      </c>
      <c r="F3" s="9">
        <v>150</v>
      </c>
      <c r="G3" s="29" t="s">
        <v>44</v>
      </c>
      <c r="H3" s="29" t="s">
        <v>45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13.23</v>
      </c>
      <c r="C7" s="22">
        <v>3.73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13.26</v>
      </c>
      <c r="H7" s="25">
        <f>MAX(C7:C114)</f>
        <v>3.87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3.7</v>
      </c>
      <c r="D8" s="23" t="e">
        <f t="shared" si="0"/>
        <v>#DIV/0!</v>
      </c>
      <c r="E8" s="2"/>
      <c r="F8" s="24" t="s">
        <v>21</v>
      </c>
      <c r="G8" s="25">
        <f>MIN(B7:B114)</f>
        <v>13.13</v>
      </c>
      <c r="H8" s="25">
        <f>MIN(C7:C114)</f>
        <v>3.66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3.66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13.23</v>
      </c>
      <c r="C10" s="22">
        <v>3.68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13.21</v>
      </c>
      <c r="C11" s="22">
        <v>3.8</v>
      </c>
      <c r="D11" s="23" t="e">
        <f t="shared" si="0"/>
        <v>#DIV/0!</v>
      </c>
      <c r="E11" s="2"/>
      <c r="F11" s="24" t="s">
        <v>22</v>
      </c>
      <c r="G11" s="26">
        <v>395.72</v>
      </c>
      <c r="H11" s="25">
        <f>G11/30</f>
        <v>13.190666666666667</v>
      </c>
      <c r="J11"/>
      <c r="K11"/>
    </row>
    <row r="12" spans="1:15" x14ac:dyDescent="0.3">
      <c r="A12" s="21">
        <v>6</v>
      </c>
      <c r="B12" s="22">
        <v>13.2</v>
      </c>
      <c r="C12" s="22">
        <v>3.84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</v>
      </c>
      <c r="C13" s="22">
        <v>3.76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13.18</v>
      </c>
      <c r="C14" s="22">
        <v>3.77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13.17</v>
      </c>
      <c r="C15" s="22">
        <v>3.83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13.19</v>
      </c>
      <c r="C16" s="25">
        <v>3.75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13.17</v>
      </c>
      <c r="C17" s="25">
        <v>3.79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13.15</v>
      </c>
      <c r="C18" s="25">
        <v>3.84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13.16</v>
      </c>
      <c r="C19" s="25">
        <v>3.83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13.15</v>
      </c>
      <c r="C20" s="25">
        <v>3.83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13.13</v>
      </c>
      <c r="C21" s="25">
        <v>3.87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13.13</v>
      </c>
      <c r="C22" s="25">
        <v>3.86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13.16</v>
      </c>
      <c r="C23" s="25">
        <v>3.77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13.17</v>
      </c>
      <c r="C24" s="25">
        <v>3.76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13.14</v>
      </c>
      <c r="C25" s="25">
        <v>3.85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13.16</v>
      </c>
      <c r="C26" s="25">
        <v>3.82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13.19</v>
      </c>
      <c r="C27" s="25">
        <v>3.76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13.17</v>
      </c>
      <c r="C28" s="25">
        <v>3.82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13.18</v>
      </c>
      <c r="C29" s="25">
        <v>3.79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</v>
      </c>
      <c r="C30" s="25">
        <v>3.72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13.19</v>
      </c>
      <c r="C31" s="25">
        <v>3.8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13.21</v>
      </c>
      <c r="C32" s="25">
        <v>3.77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13.22</v>
      </c>
      <c r="C33" s="25">
        <v>3.72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13.23</v>
      </c>
      <c r="C34" s="25">
        <v>3.77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13.24</v>
      </c>
      <c r="C35" s="25">
        <v>3.73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13.25</v>
      </c>
      <c r="C36" s="25">
        <v>3.75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9759-E2C0-4751-902E-14FC52F7908E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43</v>
      </c>
      <c r="C3" s="7" t="s">
        <v>46</v>
      </c>
      <c r="D3" s="7" t="s">
        <v>23</v>
      </c>
      <c r="E3" s="8" t="s">
        <v>25</v>
      </c>
      <c r="F3" s="9">
        <v>100</v>
      </c>
      <c r="G3" s="29" t="s">
        <v>47</v>
      </c>
      <c r="H3" s="29" t="s">
        <v>48</v>
      </c>
      <c r="I3" s="8"/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13.52</v>
      </c>
      <c r="C7" s="22">
        <v>3.36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13.52</v>
      </c>
      <c r="H7" s="25">
        <f>MAX(C7:C114)</f>
        <v>4.71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13.47</v>
      </c>
      <c r="C8" s="22">
        <v>4.71</v>
      </c>
      <c r="D8" s="23" t="e">
        <f t="shared" si="0"/>
        <v>#DIV/0!</v>
      </c>
      <c r="E8" s="2"/>
      <c r="F8" s="24" t="s">
        <v>21</v>
      </c>
      <c r="G8" s="25">
        <f>MIN(B7:B114)</f>
        <v>13.4</v>
      </c>
      <c r="H8" s="25">
        <f>MIN(C7:C114)</f>
        <v>3.36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13.49</v>
      </c>
      <c r="C9" s="22">
        <v>4.49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13.44</v>
      </c>
      <c r="C10" s="22">
        <v>3.67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13.43</v>
      </c>
      <c r="C11" s="22">
        <v>4.45</v>
      </c>
      <c r="D11" s="23" t="e">
        <f t="shared" si="0"/>
        <v>#DIV/0!</v>
      </c>
      <c r="E11" s="2"/>
      <c r="F11" s="24" t="s">
        <v>22</v>
      </c>
      <c r="G11" s="26">
        <v>121.04</v>
      </c>
      <c r="H11" s="25">
        <f>G11/J3</f>
        <v>13.44888888888889</v>
      </c>
      <c r="J11"/>
      <c r="K11"/>
    </row>
    <row r="12" spans="1:15" x14ac:dyDescent="0.3">
      <c r="A12" s="21">
        <v>6</v>
      </c>
      <c r="B12" s="22">
        <v>13.44</v>
      </c>
      <c r="C12" s="22">
        <v>4.43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13.43</v>
      </c>
      <c r="C13" s="22">
        <v>4.08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13.4</v>
      </c>
      <c r="C14" s="22">
        <v>4.09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13.42</v>
      </c>
      <c r="C15" s="22">
        <v>3.94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C9BD9-D10D-4D24-95A8-C22CA084F033}">
  <dimension ref="A1:O186"/>
  <sheetViews>
    <sheetView tabSelected="1" zoomScale="90" zoomScaleNormal="90" workbookViewId="0">
      <selection activeCell="K196" sqref="K19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28</v>
      </c>
      <c r="B3" s="7" t="s">
        <v>43</v>
      </c>
      <c r="C3" s="7" t="s">
        <v>33</v>
      </c>
      <c r="D3" s="7" t="s">
        <v>23</v>
      </c>
      <c r="E3" s="8" t="s">
        <v>25</v>
      </c>
      <c r="F3" s="9">
        <v>150</v>
      </c>
      <c r="G3" s="29" t="s">
        <v>49</v>
      </c>
      <c r="H3" s="29" t="s">
        <v>48</v>
      </c>
      <c r="I3" s="8"/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3.14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13.35</v>
      </c>
      <c r="H7" s="25">
        <f>MAX(C7:C114)</f>
        <v>3.14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13.34</v>
      </c>
      <c r="C8" s="22">
        <v>3.05</v>
      </c>
      <c r="D8" s="23" t="e">
        <f t="shared" si="0"/>
        <v>#DIV/0!</v>
      </c>
      <c r="E8" s="2"/>
      <c r="F8" s="24" t="s">
        <v>21</v>
      </c>
      <c r="G8" s="25">
        <f>MIN(B7:B114)</f>
        <v>13.34</v>
      </c>
      <c r="H8" s="25">
        <f>MIN(C7:C114)</f>
        <v>3.05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26.69</v>
      </c>
      <c r="H11" s="25">
        <f>G11/J3</f>
        <v>13.345000000000001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조금재터널-UPS</vt:lpstr>
      <vt:lpstr>조금재터널-발전기</vt:lpstr>
      <vt:lpstr>적상산터널</vt:lpstr>
      <vt:lpstr>싸리재터널(무주)</vt:lpstr>
      <vt:lpstr>압치터널</vt:lpstr>
      <vt:lpstr>무풍터널(UPS)</vt:lpstr>
      <vt:lpstr>무풍터널-정류기</vt:lpstr>
      <vt:lpstr>무풍터널-비상발전기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2024-05-16T01:40:16Z</dcterms:modified>
</cp:coreProperties>
</file>