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LG화학 청주공장 점검데이터\"/>
    </mc:Choice>
  </mc:AlternateContent>
  <bookViews>
    <workbookView xWindow="0" yWindow="0" windowWidth="23040" windowHeight="9108"/>
  </bookViews>
  <sheets>
    <sheet name="양극재1공장(1~4)" sheetId="24" r:id="rId1"/>
    <sheet name="양극재1공장(5~6)" sheetId="25" r:id="rId2"/>
    <sheet name="양극재2공장(7~8)" sheetId="26" r:id="rId3"/>
    <sheet name="양극재3공장(9~12)" sheetId="27" r:id="rId4"/>
    <sheet name="양극재4공장(9~12)" sheetId="28" r:id="rId5"/>
    <sheet name="양극재 Tech 센터" sheetId="29" r:id="rId6"/>
    <sheet name="구)2CCL(LFP증설부)" sheetId="30" r:id="rId7"/>
  </sheets>
  <calcPr calcId="162913"/>
</workbook>
</file>

<file path=xl/calcChain.xml><?xml version="1.0" encoding="utf-8"?>
<calcChain xmlns="http://schemas.openxmlformats.org/spreadsheetml/2006/main">
  <c r="G12" i="26" l="1"/>
  <c r="G12" i="27"/>
  <c r="G12" i="28"/>
  <c r="G12" i="29"/>
  <c r="G12" i="30" l="1"/>
  <c r="H8" i="28" l="1"/>
  <c r="G8" i="28"/>
  <c r="H7" i="28"/>
  <c r="G7" i="28"/>
  <c r="H8" i="26"/>
  <c r="G8" i="26"/>
  <c r="H7" i="26"/>
  <c r="G7" i="26"/>
  <c r="D15" i="30"/>
  <c r="D14" i="30"/>
  <c r="D13" i="30"/>
  <c r="D12" i="30"/>
  <c r="H11" i="30"/>
  <c r="D11" i="30"/>
  <c r="D10" i="30"/>
  <c r="D9" i="30"/>
  <c r="H8" i="30"/>
  <c r="G8" i="30"/>
  <c r="D8" i="30"/>
  <c r="H7" i="30"/>
  <c r="G7" i="30"/>
  <c r="D7" i="30"/>
  <c r="O3" i="30"/>
  <c r="D15" i="29" l="1"/>
  <c r="D14" i="29"/>
  <c r="D13" i="29"/>
  <c r="D12" i="29"/>
  <c r="H11" i="29"/>
  <c r="D11" i="29"/>
  <c r="D10" i="29"/>
  <c r="D9" i="29"/>
  <c r="H8" i="29"/>
  <c r="G8" i="29"/>
  <c r="D8" i="29"/>
  <c r="H7" i="29"/>
  <c r="G7" i="29"/>
  <c r="D7" i="29"/>
  <c r="O3" i="29"/>
  <c r="D15" i="28"/>
  <c r="D14" i="28"/>
  <c r="D13" i="28"/>
  <c r="D12" i="28"/>
  <c r="H11" i="28"/>
  <c r="D11" i="28"/>
  <c r="D10" i="28"/>
  <c r="D9" i="28"/>
  <c r="D8" i="28"/>
  <c r="D7" i="28"/>
  <c r="O3" i="28"/>
  <c r="D15" i="27"/>
  <c r="D14" i="27"/>
  <c r="D13" i="27"/>
  <c r="D12" i="27"/>
  <c r="H11" i="27"/>
  <c r="D11" i="27"/>
  <c r="D10" i="27"/>
  <c r="D9" i="27"/>
  <c r="H8" i="27"/>
  <c r="G8" i="27"/>
  <c r="D8" i="27"/>
  <c r="H7" i="27"/>
  <c r="G7" i="27"/>
  <c r="D7" i="27"/>
  <c r="O3" i="27"/>
  <c r="D15" i="26"/>
  <c r="D14" i="26"/>
  <c r="D13" i="26"/>
  <c r="D12" i="26"/>
  <c r="H11" i="26"/>
  <c r="D11" i="26"/>
  <c r="D10" i="26"/>
  <c r="D9" i="26"/>
  <c r="D8" i="26"/>
  <c r="D7" i="26"/>
  <c r="O3" i="26"/>
  <c r="D15" i="25"/>
  <c r="D14" i="25"/>
  <c r="D13" i="25"/>
  <c r="D12" i="25"/>
  <c r="H11" i="25"/>
  <c r="D11" i="25"/>
  <c r="D10" i="25"/>
  <c r="D9" i="25"/>
  <c r="H8" i="25"/>
  <c r="G8" i="25"/>
  <c r="D8" i="25"/>
  <c r="H7" i="25"/>
  <c r="G7" i="25"/>
  <c r="D7" i="25"/>
  <c r="O3" i="25"/>
  <c r="H8" i="24" l="1"/>
  <c r="H7" i="24"/>
  <c r="G8" i="24"/>
  <c r="G7" i="24"/>
  <c r="D15" i="24" l="1"/>
  <c r="D14" i="24"/>
  <c r="D13" i="24"/>
  <c r="D12" i="24"/>
  <c r="H11" i="24"/>
  <c r="D11" i="24"/>
  <c r="D10" i="24"/>
  <c r="D9" i="24"/>
  <c r="D8" i="24"/>
  <c r="D7" i="24"/>
  <c r="O3" i="24"/>
</calcChain>
</file>

<file path=xl/sharedStrings.xml><?xml version="1.0" encoding="utf-8"?>
<sst xmlns="http://schemas.openxmlformats.org/spreadsheetml/2006/main" count="217" uniqueCount="48">
  <si>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</si>
  <si>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</si>
  <si>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</si>
  <si>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</si>
  <si>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</si>
  <si>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</si>
  <si>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</si>
  <si>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</si>
  <si>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</si>
  <si>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</si>
  <si>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</si>
  <si>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</si>
  <si>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</si>
  <si>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</si>
  <si>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</si>
  <si>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</si>
  <si>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</si>
  <si>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</si>
  <si>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</si>
  <si>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</si>
  <si>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</si>
  <si>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</si>
  <si>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</si>
  <si>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</si>
  <si>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</si>
  <si>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LG화학 청주공장</t>
    <phoneticPr fontId="19" type="noConversion"/>
  </si>
  <si>
    <t>분전실</t>
    <phoneticPr fontId="19" type="noConversion"/>
  </si>
  <si>
    <t>BS</t>
    <phoneticPr fontId="19" type="noConversion"/>
  </si>
  <si>
    <t>ESP120</t>
    <phoneticPr fontId="19" type="noConversion"/>
  </si>
  <si>
    <t>2022.11.07</t>
    <phoneticPr fontId="19" type="noConversion"/>
  </si>
  <si>
    <t>분전실</t>
    <phoneticPr fontId="19" type="noConversion"/>
  </si>
  <si>
    <t>BS</t>
    <phoneticPr fontId="19" type="noConversion"/>
  </si>
  <si>
    <t>ESP120</t>
    <phoneticPr fontId="19" type="noConversion"/>
  </si>
  <si>
    <t>2022.11.07</t>
    <phoneticPr fontId="19" type="noConversion"/>
  </si>
  <si>
    <t>BS</t>
    <phoneticPr fontId="19" type="noConversion"/>
  </si>
  <si>
    <t>ESP150</t>
    <phoneticPr fontId="19" type="noConversion"/>
  </si>
  <si>
    <t>2021.06.11</t>
    <phoneticPr fontId="19" type="noConversion"/>
  </si>
  <si>
    <t>BS</t>
    <phoneticPr fontId="19" type="noConversion"/>
  </si>
  <si>
    <t>Hica150</t>
    <phoneticPr fontId="19" type="noConversion"/>
  </si>
  <si>
    <t>2020.04.26</t>
    <phoneticPr fontId="19" type="noConversion"/>
  </si>
  <si>
    <t>Hica120</t>
    <phoneticPr fontId="19" type="noConversion"/>
  </si>
  <si>
    <t>2020.04.25</t>
    <phoneticPr fontId="19" type="noConversion"/>
  </si>
  <si>
    <t>LG화학 청주공장</t>
    <phoneticPr fontId="19" type="noConversion"/>
  </si>
  <si>
    <t>BS</t>
    <phoneticPr fontId="19" type="noConversion"/>
  </si>
  <si>
    <t>분전실</t>
    <phoneticPr fontId="19" type="noConversion"/>
  </si>
  <si>
    <t>2022.10.05</t>
    <phoneticPr fontId="19" type="noConversion"/>
  </si>
  <si>
    <t>ESP100</t>
    <phoneticPr fontId="19" type="noConversion"/>
  </si>
  <si>
    <t>ESP120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</si>
</sst>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3" xfId="0" applyBorder="1">
      <alignment vertical="center"/>
    </xf>
    <xf numFmtId="178" fontId="0" fillId="0" borderId="13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3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shrinkToFit="1"/>
    </xf>
    <xf numFmtId="2" fontId="0" fillId="0" borderId="10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7" fontId="0" fillId="0" borderId="0" xfId="0" applyNumberFormat="1" applyBorder="1" applyAlignment="1">
      <alignment horizontal="center" vertical="center"/>
    </xf>
    <xf numFmtId="176" fontId="18" fillId="0" borderId="0" xfId="42" applyNumberForma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0" fontId="20" fillId="34" borderId="14" xfId="0" applyFont="1" applyFill="1" applyBorder="1" applyAlignment="1">
      <alignment horizontal="center" vertical="center"/>
    </xf>
    <xf numFmtId="178" fontId="20" fillId="0" borderId="12" xfId="43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35" borderId="0" xfId="0" applyNumberFormat="1" applyFill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5" xfId="0" applyNumberForma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1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tabSelected="1" workbookViewId="0">
      <selection activeCell="G12" sqref="G12"/>
    </sheetView>
  </sheetViews>
  <sheetFormatPr defaultRowHeight="17.399999999999999"/>
  <cols>
    <col min="1" max="1" width="11.09765625" bestFit="1" customWidth="1"/>
    <col min="2" max="2" width="23.5" bestFit="1" customWidth="1"/>
    <col min="3" max="3" width="15.296875" bestFit="1" customWidth="1"/>
    <col min="5" max="5" width="11.09765625" style="26" bestFit="1" customWidth="1"/>
    <col min="6" max="6" width="8.796875" style="26"/>
    <col min="7" max="7" width="11.09765625" style="25" bestFit="1" customWidth="1"/>
    <col min="8" max="8" width="13.69921875" style="25" bestFit="1" customWidth="1"/>
    <col min="9" max="9" width="11.09765625" style="25" customWidth="1"/>
    <col min="10" max="11" width="17" style="2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20" t="s">
        <v>10</v>
      </c>
      <c r="F2" s="20" t="s">
        <v>17</v>
      </c>
      <c r="G2" s="21" t="s">
        <v>11</v>
      </c>
      <c r="H2" s="21" t="s">
        <v>22</v>
      </c>
      <c r="I2" s="21" t="s">
        <v>12</v>
      </c>
      <c r="J2" s="21" t="s">
        <v>13</v>
      </c>
      <c r="K2" s="21" t="s">
        <v>18</v>
      </c>
      <c r="L2" s="21" t="s">
        <v>19</v>
      </c>
      <c r="M2" s="21" t="s">
        <v>14</v>
      </c>
      <c r="N2" s="21" t="s">
        <v>15</v>
      </c>
      <c r="O2" s="21" t="s">
        <v>16</v>
      </c>
    </row>
    <row r="3" spans="1:15" ht="16.5" customHeight="1" thickBot="1">
      <c r="A3" s="10">
        <v>45509</v>
      </c>
      <c r="B3" s="7" t="s">
        <v>25</v>
      </c>
      <c r="C3" s="22" t="s">
        <v>26</v>
      </c>
      <c r="D3" s="7" t="s">
        <v>27</v>
      </c>
      <c r="E3" s="4" t="s">
        <v>28</v>
      </c>
      <c r="F3" s="6">
        <v>120</v>
      </c>
      <c r="G3" s="10" t="s">
        <v>29</v>
      </c>
      <c r="H3" s="10"/>
      <c r="I3" s="5">
        <v>3.1</v>
      </c>
      <c r="J3" s="6">
        <v>9</v>
      </c>
      <c r="K3" s="11">
        <v>37.299999999999997</v>
      </c>
      <c r="L3" s="11">
        <v>35.299999999999997</v>
      </c>
      <c r="M3" s="8">
        <v>1.8</v>
      </c>
      <c r="N3" s="8">
        <v>3</v>
      </c>
      <c r="O3" s="9">
        <f>N3/$F$3</f>
        <v>2.5000000000000001E-2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20</v>
      </c>
      <c r="H6" s="18" t="s">
        <v>3</v>
      </c>
      <c r="I6"/>
      <c r="J6"/>
      <c r="K6"/>
    </row>
    <row r="7" spans="1:15">
      <c r="A7" s="30">
        <v>1</v>
      </c>
      <c r="B7" s="23"/>
      <c r="C7" s="23"/>
      <c r="D7" s="31">
        <f t="shared" ref="D7:D15" si="0">C7/$I$3</f>
        <v>0</v>
      </c>
      <c r="E7" s="27"/>
      <c r="F7" s="29" t="s">
        <v>23</v>
      </c>
      <c r="G7" s="12">
        <f>MAX(B7:B15)</f>
        <v>13.26</v>
      </c>
      <c r="H7" s="12">
        <f>MAX(C7:C15)</f>
        <v>3.19</v>
      </c>
      <c r="J7"/>
      <c r="K7"/>
    </row>
    <row r="8" spans="1:15">
      <c r="A8" s="30">
        <v>2</v>
      </c>
      <c r="B8" s="23">
        <v>13.13</v>
      </c>
      <c r="C8" s="23">
        <v>3.04</v>
      </c>
      <c r="D8" s="31">
        <f t="shared" si="0"/>
        <v>0.98064516129032253</v>
      </c>
      <c r="E8" s="27"/>
      <c r="F8" s="29" t="s">
        <v>24</v>
      </c>
      <c r="G8" s="12">
        <f>MIN(B7:B15)</f>
        <v>13.11</v>
      </c>
      <c r="H8" s="12">
        <f>MIN(C7:C15)</f>
        <v>2.82</v>
      </c>
      <c r="J8"/>
      <c r="K8"/>
    </row>
    <row r="9" spans="1:15">
      <c r="A9" s="30">
        <v>3</v>
      </c>
      <c r="B9" s="23">
        <v>13.14</v>
      </c>
      <c r="C9" s="23">
        <v>3.06</v>
      </c>
      <c r="D9" s="31">
        <f t="shared" si="0"/>
        <v>0.98709677419354835</v>
      </c>
      <c r="E9" s="27"/>
      <c r="J9"/>
      <c r="K9"/>
    </row>
    <row r="10" spans="1:15">
      <c r="A10" s="30">
        <v>4</v>
      </c>
      <c r="B10" s="23">
        <v>13.17</v>
      </c>
      <c r="C10" s="23">
        <v>2.95</v>
      </c>
      <c r="D10" s="31">
        <f t="shared" si="0"/>
        <v>0.95161290322580649</v>
      </c>
      <c r="E10" s="27"/>
      <c r="J10"/>
      <c r="K10"/>
    </row>
    <row r="11" spans="1:15">
      <c r="A11" s="30">
        <v>5</v>
      </c>
      <c r="B11" s="23">
        <v>13.11</v>
      </c>
      <c r="C11" s="23">
        <v>3.05</v>
      </c>
      <c r="D11" s="31">
        <f t="shared" si="0"/>
        <v>0.98387096774193539</v>
      </c>
      <c r="E11" s="27"/>
      <c r="F11" s="29" t="s">
        <v>21</v>
      </c>
      <c r="G11" s="13">
        <v>117</v>
      </c>
      <c r="H11" s="12">
        <f>G11/$J$3</f>
        <v>13</v>
      </c>
      <c r="J11" s="24"/>
      <c r="K11"/>
    </row>
    <row r="12" spans="1:15">
      <c r="A12" s="30">
        <v>6</v>
      </c>
      <c r="B12" s="23">
        <v>13.15</v>
      </c>
      <c r="C12" s="23">
        <v>3.19</v>
      </c>
      <c r="D12" s="31">
        <f t="shared" si="0"/>
        <v>1.0290322580645161</v>
      </c>
      <c r="E12" s="27"/>
      <c r="J12"/>
      <c r="K12"/>
    </row>
    <row r="13" spans="1:15">
      <c r="A13" s="30">
        <v>7</v>
      </c>
      <c r="B13" s="23">
        <v>13.15</v>
      </c>
      <c r="C13" s="23">
        <v>3</v>
      </c>
      <c r="D13" s="31">
        <f t="shared" si="0"/>
        <v>0.96774193548387089</v>
      </c>
      <c r="E13" s="27"/>
      <c r="J13"/>
      <c r="K13"/>
    </row>
    <row r="14" spans="1:15">
      <c r="A14" s="30">
        <v>8</v>
      </c>
      <c r="B14" s="23">
        <v>13.11</v>
      </c>
      <c r="C14" s="23">
        <v>2.95</v>
      </c>
      <c r="D14" s="31">
        <f t="shared" si="0"/>
        <v>0.95161290322580649</v>
      </c>
      <c r="E14" s="27"/>
      <c r="F14" s="32" t="s">
        <v>5</v>
      </c>
      <c r="G14" s="38"/>
      <c r="H14" s="39"/>
      <c r="I14" s="39"/>
      <c r="J14" s="39"/>
      <c r="K14" s="39"/>
      <c r="L14" s="40"/>
    </row>
    <row r="15" spans="1:15">
      <c r="A15" s="30">
        <v>9</v>
      </c>
      <c r="B15" s="23">
        <v>13.26</v>
      </c>
      <c r="C15" s="23">
        <v>2.82</v>
      </c>
      <c r="D15" s="31">
        <f t="shared" si="0"/>
        <v>0.90967741935483859</v>
      </c>
      <c r="E15" s="27"/>
      <c r="F15" s="32" t="s">
        <v>6</v>
      </c>
      <c r="G15" s="41"/>
      <c r="H15" s="41"/>
      <c r="I15" s="41"/>
      <c r="J15" s="41"/>
      <c r="K15" s="41"/>
      <c r="L15" s="41"/>
    </row>
  </sheetData>
  <mergeCells count="2">
    <mergeCell ref="G14:L14"/>
    <mergeCell ref="G15:L15"/>
  </mergeCells>
  <phoneticPr fontId="19" type="noConversion"/>
  <conditionalFormatting sqref="D7:D15">
    <cfRule type="cellIs" dxfId="13" priority="1" operator="greaterThanOrEqual">
      <formula>2</formula>
    </cfRule>
    <cfRule type="cellIs" dxfId="1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workbookViewId="0">
      <selection activeCell="G12" sqref="G12"/>
    </sheetView>
  </sheetViews>
  <sheetFormatPr defaultRowHeight="17.399999999999999"/>
  <cols>
    <col min="1" max="1" width="11.09765625" bestFit="1" customWidth="1"/>
    <col min="2" max="2" width="23.5" bestFit="1" customWidth="1"/>
    <col min="3" max="3" width="15.296875" bestFit="1" customWidth="1"/>
    <col min="5" max="5" width="11.09765625" style="34" bestFit="1" customWidth="1"/>
    <col min="6" max="6" width="8.796875" style="34"/>
    <col min="7" max="7" width="11.09765625" style="33" bestFit="1" customWidth="1"/>
    <col min="8" max="8" width="13.69921875" style="33" bestFit="1" customWidth="1"/>
    <col min="9" max="9" width="11.09765625" style="33" customWidth="1"/>
    <col min="10" max="11" width="17" style="33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20" t="s">
        <v>10</v>
      </c>
      <c r="F2" s="20" t="s">
        <v>17</v>
      </c>
      <c r="G2" s="21" t="s">
        <v>11</v>
      </c>
      <c r="H2" s="21" t="s">
        <v>22</v>
      </c>
      <c r="I2" s="21" t="s">
        <v>12</v>
      </c>
      <c r="J2" s="21" t="s">
        <v>13</v>
      </c>
      <c r="K2" s="21" t="s">
        <v>18</v>
      </c>
      <c r="L2" s="21" t="s">
        <v>19</v>
      </c>
      <c r="M2" s="21" t="s">
        <v>14</v>
      </c>
      <c r="N2" s="21" t="s">
        <v>15</v>
      </c>
      <c r="O2" s="21" t="s">
        <v>16</v>
      </c>
    </row>
    <row r="3" spans="1:15" ht="16.5" customHeight="1" thickBot="1">
      <c r="A3" s="10">
        <v>45509</v>
      </c>
      <c r="B3" s="7" t="s">
        <v>25</v>
      </c>
      <c r="C3" s="22" t="s">
        <v>26</v>
      </c>
      <c r="D3" s="7" t="s">
        <v>37</v>
      </c>
      <c r="E3" s="4" t="s">
        <v>47</v>
      </c>
      <c r="F3" s="6">
        <v>120</v>
      </c>
      <c r="G3" s="10" t="s">
        <v>33</v>
      </c>
      <c r="H3" s="10"/>
      <c r="I3" s="5">
        <v>3.1</v>
      </c>
      <c r="J3" s="6">
        <v>9</v>
      </c>
      <c r="K3" s="11">
        <v>17.2</v>
      </c>
      <c r="L3" s="11">
        <v>16</v>
      </c>
      <c r="M3" s="8">
        <v>1.8</v>
      </c>
      <c r="N3" s="8">
        <v>3</v>
      </c>
      <c r="O3" s="9">
        <f>N3/$F$3</f>
        <v>2.5000000000000001E-2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20</v>
      </c>
      <c r="H6" s="18" t="s">
        <v>3</v>
      </c>
      <c r="I6"/>
      <c r="J6"/>
      <c r="K6"/>
    </row>
    <row r="7" spans="1:15">
      <c r="A7" s="30">
        <v>1</v>
      </c>
      <c r="B7" s="23">
        <v>13.25</v>
      </c>
      <c r="C7" s="23">
        <v>2.72</v>
      </c>
      <c r="D7" s="31">
        <f t="shared" ref="D7:D15" si="0">C7/$I$3</f>
        <v>0.8774193548387097</v>
      </c>
      <c r="E7" s="27"/>
      <c r="F7" s="29" t="s">
        <v>23</v>
      </c>
      <c r="G7" s="12">
        <f>MAX(B7:B15)</f>
        <v>13.26</v>
      </c>
      <c r="H7" s="12">
        <f>MAX(C7:C15)</f>
        <v>2.85</v>
      </c>
      <c r="J7"/>
      <c r="K7"/>
    </row>
    <row r="8" spans="1:15">
      <c r="A8" s="30">
        <v>2</v>
      </c>
      <c r="B8" s="23">
        <v>13.26</v>
      </c>
      <c r="C8" s="23">
        <v>2.85</v>
      </c>
      <c r="D8" s="31">
        <f t="shared" si="0"/>
        <v>0.91935483870967738</v>
      </c>
      <c r="E8" s="27"/>
      <c r="F8" s="29" t="s">
        <v>24</v>
      </c>
      <c r="G8" s="12">
        <f>MIN(B7:B15)</f>
        <v>13.19</v>
      </c>
      <c r="H8" s="12">
        <f>MIN(C7:C15)</f>
        <v>2.72</v>
      </c>
      <c r="J8"/>
      <c r="K8"/>
    </row>
    <row r="9" spans="1:15">
      <c r="A9" s="30">
        <v>3</v>
      </c>
      <c r="B9" s="23">
        <v>13.23</v>
      </c>
      <c r="C9" s="23">
        <v>2.85</v>
      </c>
      <c r="D9" s="31">
        <f t="shared" si="0"/>
        <v>0.91935483870967738</v>
      </c>
      <c r="E9" s="27"/>
      <c r="J9"/>
      <c r="K9"/>
    </row>
    <row r="10" spans="1:15">
      <c r="A10" s="30">
        <v>4</v>
      </c>
      <c r="B10" s="23">
        <v>13.23</v>
      </c>
      <c r="C10" s="23">
        <v>2.8</v>
      </c>
      <c r="D10" s="31">
        <f t="shared" si="0"/>
        <v>0.90322580645161277</v>
      </c>
      <c r="E10" s="27"/>
      <c r="J10"/>
      <c r="K10"/>
    </row>
    <row r="11" spans="1:15">
      <c r="A11" s="30">
        <v>5</v>
      </c>
      <c r="B11" s="23">
        <v>13.23</v>
      </c>
      <c r="C11" s="23">
        <v>2.79</v>
      </c>
      <c r="D11" s="31">
        <f t="shared" si="0"/>
        <v>0.9</v>
      </c>
      <c r="E11" s="27"/>
      <c r="F11" s="29" t="s">
        <v>21</v>
      </c>
      <c r="G11" s="13">
        <v>118</v>
      </c>
      <c r="H11" s="12">
        <f>G11/$J$3</f>
        <v>13.111111111111111</v>
      </c>
      <c r="J11" s="24"/>
      <c r="K11"/>
    </row>
    <row r="12" spans="1:15">
      <c r="A12" s="30">
        <v>6</v>
      </c>
      <c r="B12" s="23">
        <v>13.21</v>
      </c>
      <c r="C12" s="23">
        <v>2.76</v>
      </c>
      <c r="D12" s="31">
        <f t="shared" si="0"/>
        <v>0.89032258064516123</v>
      </c>
      <c r="E12" s="27"/>
      <c r="J12"/>
      <c r="K12"/>
    </row>
    <row r="13" spans="1:15">
      <c r="A13" s="30">
        <v>7</v>
      </c>
      <c r="B13" s="23">
        <v>13.19</v>
      </c>
      <c r="C13" s="23">
        <v>2.72</v>
      </c>
      <c r="D13" s="31">
        <f t="shared" si="0"/>
        <v>0.8774193548387097</v>
      </c>
      <c r="E13" s="27"/>
      <c r="J13"/>
      <c r="K13"/>
    </row>
    <row r="14" spans="1:15">
      <c r="A14" s="30">
        <v>8</v>
      </c>
      <c r="B14" s="23">
        <v>13.2</v>
      </c>
      <c r="C14" s="23">
        <v>2.72</v>
      </c>
      <c r="D14" s="31">
        <f t="shared" si="0"/>
        <v>0.8774193548387097</v>
      </c>
      <c r="E14" s="27"/>
      <c r="F14" s="32" t="s">
        <v>5</v>
      </c>
      <c r="G14" s="38"/>
      <c r="H14" s="39"/>
      <c r="I14" s="39"/>
      <c r="J14" s="39"/>
      <c r="K14" s="39"/>
      <c r="L14" s="40"/>
    </row>
    <row r="15" spans="1:15">
      <c r="A15" s="30">
        <v>9</v>
      </c>
      <c r="B15" s="23"/>
      <c r="C15" s="23"/>
      <c r="D15" s="31">
        <f t="shared" si="0"/>
        <v>0</v>
      </c>
      <c r="E15" s="27"/>
      <c r="F15" s="32" t="s">
        <v>6</v>
      </c>
      <c r="G15" s="41"/>
      <c r="H15" s="41"/>
      <c r="I15" s="41"/>
      <c r="J15" s="41"/>
      <c r="K15" s="41"/>
      <c r="L15" s="41"/>
    </row>
  </sheetData>
  <mergeCells count="2">
    <mergeCell ref="G14:L14"/>
    <mergeCell ref="G15:L15"/>
  </mergeCells>
  <phoneticPr fontId="19" type="noConversion"/>
  <conditionalFormatting sqref="D7:D15">
    <cfRule type="cellIs" dxfId="11" priority="1" operator="greaterThanOrEqual">
      <formula>2</formula>
    </cfRule>
    <cfRule type="cellIs" dxfId="10" priority="2" operator="between">
      <formula>1.5</formula>
      <formula>2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workbookViewId="0">
      <selection activeCell="G13" sqref="G13"/>
    </sheetView>
  </sheetViews>
  <sheetFormatPr defaultRowHeight="17.399999999999999"/>
  <cols>
    <col min="1" max="1" width="11.09765625" bestFit="1" customWidth="1"/>
    <col min="2" max="2" width="23.5" bestFit="1" customWidth="1"/>
    <col min="3" max="3" width="15.296875" bestFit="1" customWidth="1"/>
    <col min="5" max="5" width="11.09765625" style="34" bestFit="1" customWidth="1"/>
    <col min="6" max="6" width="8.796875" style="34"/>
    <col min="7" max="7" width="11.09765625" style="33" bestFit="1" customWidth="1"/>
    <col min="8" max="8" width="13.69921875" style="33" bestFit="1" customWidth="1"/>
    <col min="9" max="9" width="11.09765625" style="33" customWidth="1"/>
    <col min="10" max="11" width="17" style="33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20" t="s">
        <v>10</v>
      </c>
      <c r="F2" s="20" t="s">
        <v>17</v>
      </c>
      <c r="G2" s="21" t="s">
        <v>11</v>
      </c>
      <c r="H2" s="21" t="s">
        <v>22</v>
      </c>
      <c r="I2" s="21" t="s">
        <v>12</v>
      </c>
      <c r="J2" s="21" t="s">
        <v>13</v>
      </c>
      <c r="K2" s="21" t="s">
        <v>18</v>
      </c>
      <c r="L2" s="21" t="s">
        <v>19</v>
      </c>
      <c r="M2" s="21" t="s">
        <v>14</v>
      </c>
      <c r="N2" s="21" t="s">
        <v>15</v>
      </c>
      <c r="O2" s="21" t="s">
        <v>16</v>
      </c>
    </row>
    <row r="3" spans="1:15" ht="16.5" customHeight="1" thickBot="1">
      <c r="A3" s="10">
        <v>45511</v>
      </c>
      <c r="B3" s="7" t="s">
        <v>42</v>
      </c>
      <c r="C3" s="22" t="s">
        <v>44</v>
      </c>
      <c r="D3" s="7" t="s">
        <v>43</v>
      </c>
      <c r="E3" s="4" t="s">
        <v>46</v>
      </c>
      <c r="F3" s="6">
        <v>100</v>
      </c>
      <c r="G3" s="10" t="s">
        <v>45</v>
      </c>
      <c r="H3" s="10"/>
      <c r="I3" s="5">
        <v>3.3</v>
      </c>
      <c r="J3" s="6">
        <v>9</v>
      </c>
      <c r="K3" s="11">
        <v>33</v>
      </c>
      <c r="L3" s="11">
        <v>31.6</v>
      </c>
      <c r="M3" s="8">
        <v>3</v>
      </c>
      <c r="N3" s="8">
        <v>0</v>
      </c>
      <c r="O3" s="9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20</v>
      </c>
      <c r="H6" s="18" t="s">
        <v>3</v>
      </c>
      <c r="I6"/>
      <c r="J6"/>
      <c r="K6"/>
    </row>
    <row r="7" spans="1:15">
      <c r="A7" s="30">
        <v>1</v>
      </c>
      <c r="B7" s="23">
        <v>13.21</v>
      </c>
      <c r="C7" s="23">
        <v>3.17</v>
      </c>
      <c r="D7" s="31">
        <f t="shared" ref="D7:D15" si="0">C7/$I$3</f>
        <v>0.96060606060606069</v>
      </c>
      <c r="E7" s="27"/>
      <c r="F7" s="29" t="s">
        <v>23</v>
      </c>
      <c r="G7" s="12">
        <f>MAX(B7:B15)</f>
        <v>13.24</v>
      </c>
      <c r="H7" s="12">
        <f>MAX(C7:C15)</f>
        <v>3.24</v>
      </c>
      <c r="J7"/>
      <c r="K7"/>
    </row>
    <row r="8" spans="1:15">
      <c r="A8" s="30">
        <v>2</v>
      </c>
      <c r="B8" s="23">
        <v>13.21</v>
      </c>
      <c r="C8" s="23">
        <v>3.18</v>
      </c>
      <c r="D8" s="31">
        <f t="shared" si="0"/>
        <v>0.96363636363636374</v>
      </c>
      <c r="E8" s="27"/>
      <c r="F8" s="29" t="s">
        <v>24</v>
      </c>
      <c r="G8" s="12">
        <f>MIN(B7:B15)</f>
        <v>13.2</v>
      </c>
      <c r="H8" s="12">
        <f>MIN(C7:C15)</f>
        <v>3.05</v>
      </c>
      <c r="J8"/>
      <c r="K8"/>
    </row>
    <row r="9" spans="1:15">
      <c r="A9" s="30">
        <v>3</v>
      </c>
      <c r="B9" s="23">
        <v>13.21</v>
      </c>
      <c r="C9" s="23">
        <v>3.12</v>
      </c>
      <c r="D9" s="31">
        <f t="shared" si="0"/>
        <v>0.94545454545454555</v>
      </c>
      <c r="E9" s="27"/>
      <c r="J9"/>
      <c r="K9"/>
    </row>
    <row r="10" spans="1:15">
      <c r="A10" s="30">
        <v>4</v>
      </c>
      <c r="B10" s="23">
        <v>13.24</v>
      </c>
      <c r="C10" s="23">
        <v>3.24</v>
      </c>
      <c r="D10" s="31">
        <f t="shared" si="0"/>
        <v>0.98181818181818192</v>
      </c>
      <c r="E10" s="27"/>
      <c r="J10"/>
      <c r="K10"/>
    </row>
    <row r="11" spans="1:15">
      <c r="A11" s="30">
        <v>5</v>
      </c>
      <c r="B11" s="23">
        <v>13.22</v>
      </c>
      <c r="C11" s="23">
        <v>3.09</v>
      </c>
      <c r="D11" s="31">
        <f t="shared" si="0"/>
        <v>0.9363636363636364</v>
      </c>
      <c r="E11" s="27"/>
      <c r="F11" s="29" t="s">
        <v>21</v>
      </c>
      <c r="G11" s="13">
        <v>118.8</v>
      </c>
      <c r="H11" s="12">
        <f>G11/$J$3</f>
        <v>13.2</v>
      </c>
      <c r="J11" s="24"/>
      <c r="K11"/>
    </row>
    <row r="12" spans="1:15">
      <c r="A12" s="30">
        <v>6</v>
      </c>
      <c r="B12" s="23">
        <v>13.21</v>
      </c>
      <c r="C12" s="23">
        <v>3.15</v>
      </c>
      <c r="D12" s="31">
        <f t="shared" si="0"/>
        <v>0.95454545454545459</v>
      </c>
      <c r="E12" s="27"/>
      <c r="G12" s="33">
        <f>SUM(B7:B15)</f>
        <v>118.94000000000001</v>
      </c>
      <c r="J12"/>
      <c r="K12"/>
    </row>
    <row r="13" spans="1:15">
      <c r="A13" s="30">
        <v>7</v>
      </c>
      <c r="B13" s="23">
        <v>13.22</v>
      </c>
      <c r="C13" s="23">
        <v>3.16</v>
      </c>
      <c r="D13" s="31">
        <f t="shared" si="0"/>
        <v>0.95757575757575764</v>
      </c>
      <c r="E13" s="27"/>
      <c r="J13"/>
      <c r="K13"/>
    </row>
    <row r="14" spans="1:15">
      <c r="A14" s="30">
        <v>8</v>
      </c>
      <c r="B14" s="23">
        <v>13.2</v>
      </c>
      <c r="C14" s="23">
        <v>3.05</v>
      </c>
      <c r="D14" s="31">
        <f t="shared" si="0"/>
        <v>0.9242424242424242</v>
      </c>
      <c r="E14" s="27"/>
      <c r="F14" s="32" t="s">
        <v>5</v>
      </c>
      <c r="G14" s="38"/>
      <c r="H14" s="39"/>
      <c r="I14" s="39"/>
      <c r="J14" s="39"/>
      <c r="K14" s="39"/>
      <c r="L14" s="40"/>
    </row>
    <row r="15" spans="1:15">
      <c r="A15" s="30">
        <v>9</v>
      </c>
      <c r="B15" s="23">
        <v>13.22</v>
      </c>
      <c r="C15" s="23">
        <v>3.18</v>
      </c>
      <c r="D15" s="31">
        <f t="shared" si="0"/>
        <v>0.96363636363636374</v>
      </c>
      <c r="E15" s="27"/>
      <c r="F15" s="32" t="s">
        <v>6</v>
      </c>
      <c r="G15" s="41"/>
      <c r="H15" s="41"/>
      <c r="I15" s="41"/>
      <c r="J15" s="41"/>
      <c r="K15" s="41"/>
      <c r="L15" s="41"/>
    </row>
  </sheetData>
  <mergeCells count="2">
    <mergeCell ref="G14:L14"/>
    <mergeCell ref="G15:L15"/>
  </mergeCells>
  <phoneticPr fontId="19" type="noConversion"/>
  <conditionalFormatting sqref="D7:D15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workbookViewId="0">
      <selection activeCell="G13" sqref="G13"/>
    </sheetView>
  </sheetViews>
  <sheetFormatPr defaultRowHeight="17.399999999999999"/>
  <cols>
    <col min="1" max="1" width="11.09765625" bestFit="1" customWidth="1"/>
    <col min="2" max="2" width="23.5" bestFit="1" customWidth="1"/>
    <col min="3" max="3" width="15.296875" bestFit="1" customWidth="1"/>
    <col min="5" max="5" width="11.09765625" style="34" bestFit="1" customWidth="1"/>
    <col min="6" max="6" width="8.796875" style="34"/>
    <col min="7" max="7" width="11.09765625" style="33" bestFit="1" customWidth="1"/>
    <col min="8" max="8" width="13.69921875" style="33" bestFit="1" customWidth="1"/>
    <col min="9" max="9" width="11.09765625" style="33" customWidth="1"/>
    <col min="10" max="11" width="17" style="33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20" t="s">
        <v>10</v>
      </c>
      <c r="F2" s="20" t="s">
        <v>17</v>
      </c>
      <c r="G2" s="21" t="s">
        <v>11</v>
      </c>
      <c r="H2" s="21" t="s">
        <v>22</v>
      </c>
      <c r="I2" s="21" t="s">
        <v>12</v>
      </c>
      <c r="J2" s="21" t="s">
        <v>13</v>
      </c>
      <c r="K2" s="21" t="s">
        <v>18</v>
      </c>
      <c r="L2" s="21" t="s">
        <v>19</v>
      </c>
      <c r="M2" s="21" t="s">
        <v>14</v>
      </c>
      <c r="N2" s="21" t="s">
        <v>15</v>
      </c>
      <c r="O2" s="21" t="s">
        <v>16</v>
      </c>
    </row>
    <row r="3" spans="1:15" ht="16.5" customHeight="1" thickBot="1">
      <c r="A3" s="10">
        <v>45509</v>
      </c>
      <c r="B3" s="7" t="s">
        <v>25</v>
      </c>
      <c r="C3" s="22" t="s">
        <v>30</v>
      </c>
      <c r="D3" s="7" t="s">
        <v>31</v>
      </c>
      <c r="E3" s="4" t="s">
        <v>32</v>
      </c>
      <c r="F3" s="6">
        <v>120</v>
      </c>
      <c r="G3" s="10" t="s">
        <v>33</v>
      </c>
      <c r="H3" s="10"/>
      <c r="I3" s="5">
        <v>3.1</v>
      </c>
      <c r="J3" s="6">
        <v>9</v>
      </c>
      <c r="K3" s="11">
        <v>29.6</v>
      </c>
      <c r="L3" s="11">
        <v>25.2</v>
      </c>
      <c r="M3" s="8">
        <v>6.7</v>
      </c>
      <c r="N3" s="8">
        <v>8</v>
      </c>
      <c r="O3" s="9">
        <f>N3/$F$3</f>
        <v>6.6666666666666666E-2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20</v>
      </c>
      <c r="H6" s="18" t="s">
        <v>3</v>
      </c>
      <c r="I6"/>
      <c r="J6"/>
      <c r="K6"/>
    </row>
    <row r="7" spans="1:15">
      <c r="A7" s="30">
        <v>1</v>
      </c>
      <c r="B7" s="32">
        <v>13.34</v>
      </c>
      <c r="C7" s="32">
        <v>2.91</v>
      </c>
      <c r="D7" s="31">
        <f t="shared" ref="D7:D15" si="0">C7/$I$3</f>
        <v>0.93870967741935485</v>
      </c>
      <c r="E7" s="27"/>
      <c r="F7" s="29" t="s">
        <v>23</v>
      </c>
      <c r="G7" s="12">
        <f>MAX(B7:B15)</f>
        <v>13.34</v>
      </c>
      <c r="H7" s="12">
        <f>MAX(C7:C15)</f>
        <v>2.91</v>
      </c>
      <c r="J7"/>
      <c r="K7"/>
    </row>
    <row r="8" spans="1:15">
      <c r="A8" s="30">
        <v>2</v>
      </c>
      <c r="B8" s="32">
        <v>13.33</v>
      </c>
      <c r="C8" s="32">
        <v>2.85</v>
      </c>
      <c r="D8" s="31">
        <f t="shared" si="0"/>
        <v>0.91935483870967738</v>
      </c>
      <c r="E8" s="27"/>
      <c r="F8" s="29" t="s">
        <v>24</v>
      </c>
      <c r="G8" s="12">
        <f>MIN(B7:B15)</f>
        <v>13.22</v>
      </c>
      <c r="H8" s="12">
        <f>MIN(C7:C15)</f>
        <v>2.74</v>
      </c>
      <c r="J8"/>
      <c r="K8"/>
    </row>
    <row r="9" spans="1:15">
      <c r="A9" s="30">
        <v>3</v>
      </c>
      <c r="B9" s="32">
        <v>13.31</v>
      </c>
      <c r="C9" s="32">
        <v>2.88</v>
      </c>
      <c r="D9" s="31">
        <f t="shared" si="0"/>
        <v>0.92903225806451606</v>
      </c>
      <c r="E9" s="27"/>
      <c r="J9"/>
      <c r="K9"/>
    </row>
    <row r="10" spans="1:15">
      <c r="A10" s="30">
        <v>4</v>
      </c>
      <c r="B10" s="32">
        <v>13.27</v>
      </c>
      <c r="C10" s="32">
        <v>2.82</v>
      </c>
      <c r="D10" s="31">
        <f t="shared" si="0"/>
        <v>0.90967741935483859</v>
      </c>
      <c r="E10" s="27"/>
      <c r="J10"/>
      <c r="K10"/>
    </row>
    <row r="11" spans="1:15">
      <c r="A11" s="30">
        <v>5</v>
      </c>
      <c r="B11" s="32">
        <v>13.27</v>
      </c>
      <c r="C11" s="32">
        <v>2.81</v>
      </c>
      <c r="D11" s="31">
        <f t="shared" si="0"/>
        <v>0.90645161290322585</v>
      </c>
      <c r="E11" s="27"/>
      <c r="F11" s="29" t="s">
        <v>21</v>
      </c>
      <c r="G11" s="13">
        <v>119.2</v>
      </c>
      <c r="H11" s="12">
        <f>G11/$J$3</f>
        <v>13.244444444444445</v>
      </c>
      <c r="J11" s="24"/>
      <c r="K11"/>
    </row>
    <row r="12" spans="1:15">
      <c r="A12" s="30">
        <v>6</v>
      </c>
      <c r="B12" s="32">
        <v>13.28</v>
      </c>
      <c r="C12" s="32">
        <v>2.81</v>
      </c>
      <c r="D12" s="31">
        <f t="shared" si="0"/>
        <v>0.90645161290322585</v>
      </c>
      <c r="E12" s="27"/>
      <c r="G12" s="33">
        <f>SUM(B7:B15)</f>
        <v>119.49</v>
      </c>
      <c r="J12"/>
      <c r="K12"/>
    </row>
    <row r="13" spans="1:15">
      <c r="A13" s="30">
        <v>7</v>
      </c>
      <c r="B13" s="32">
        <v>13.24</v>
      </c>
      <c r="C13" s="32">
        <v>2.78</v>
      </c>
      <c r="D13" s="31">
        <f t="shared" si="0"/>
        <v>0.89677419354838706</v>
      </c>
      <c r="E13" s="27"/>
      <c r="J13"/>
      <c r="K13"/>
    </row>
    <row r="14" spans="1:15">
      <c r="A14" s="30">
        <v>8</v>
      </c>
      <c r="B14" s="32">
        <v>13.22</v>
      </c>
      <c r="C14" s="32">
        <v>2.74</v>
      </c>
      <c r="D14" s="31">
        <f t="shared" si="0"/>
        <v>0.88387096774193552</v>
      </c>
      <c r="E14" s="27"/>
      <c r="F14" s="32" t="s">
        <v>5</v>
      </c>
      <c r="G14" s="38"/>
      <c r="H14" s="39"/>
      <c r="I14" s="39"/>
      <c r="J14" s="39"/>
      <c r="K14" s="39"/>
      <c r="L14" s="40"/>
    </row>
    <row r="15" spans="1:15">
      <c r="A15" s="30">
        <v>9</v>
      </c>
      <c r="B15" s="32">
        <v>13.23</v>
      </c>
      <c r="C15" s="32">
        <v>2.83</v>
      </c>
      <c r="D15" s="31">
        <f t="shared" si="0"/>
        <v>0.91290322580645156</v>
      </c>
      <c r="E15" s="27"/>
      <c r="F15" s="32" t="s">
        <v>6</v>
      </c>
      <c r="G15" s="41"/>
      <c r="H15" s="41"/>
      <c r="I15" s="41"/>
      <c r="J15" s="41"/>
      <c r="K15" s="41"/>
      <c r="L15" s="41"/>
    </row>
  </sheetData>
  <mergeCells count="2">
    <mergeCell ref="G14:L14"/>
    <mergeCell ref="G15:L15"/>
  </mergeCells>
  <phoneticPr fontId="19" type="noConversion"/>
  <conditionalFormatting sqref="D7:D15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workbookViewId="0">
      <selection activeCell="G13" sqref="G13"/>
    </sheetView>
  </sheetViews>
  <sheetFormatPr defaultRowHeight="17.399999999999999"/>
  <cols>
    <col min="1" max="1" width="11.09765625" bestFit="1" customWidth="1"/>
    <col min="2" max="2" width="23.5" bestFit="1" customWidth="1"/>
    <col min="3" max="3" width="15.296875" bestFit="1" customWidth="1"/>
    <col min="5" max="5" width="11.09765625" style="34" bestFit="1" customWidth="1"/>
    <col min="6" max="6" width="8.796875" style="34"/>
    <col min="7" max="7" width="11.09765625" style="33" bestFit="1" customWidth="1"/>
    <col min="8" max="8" width="13.69921875" style="33" bestFit="1" customWidth="1"/>
    <col min="9" max="9" width="11.09765625" style="33" customWidth="1"/>
    <col min="10" max="11" width="17" style="33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20" t="s">
        <v>10</v>
      </c>
      <c r="F2" s="20" t="s">
        <v>17</v>
      </c>
      <c r="G2" s="21" t="s">
        <v>11</v>
      </c>
      <c r="H2" s="21" t="s">
        <v>22</v>
      </c>
      <c r="I2" s="21" t="s">
        <v>12</v>
      </c>
      <c r="J2" s="21" t="s">
        <v>13</v>
      </c>
      <c r="K2" s="21" t="s">
        <v>18</v>
      </c>
      <c r="L2" s="21" t="s">
        <v>19</v>
      </c>
      <c r="M2" s="21" t="s">
        <v>14</v>
      </c>
      <c r="N2" s="21" t="s">
        <v>15</v>
      </c>
      <c r="O2" s="21" t="s">
        <v>16</v>
      </c>
    </row>
    <row r="3" spans="1:15" ht="16.5" customHeight="1" thickBot="1">
      <c r="A3" s="10">
        <v>45509</v>
      </c>
      <c r="B3" s="7" t="s">
        <v>25</v>
      </c>
      <c r="C3" s="22" t="s">
        <v>30</v>
      </c>
      <c r="D3" s="7" t="s">
        <v>34</v>
      </c>
      <c r="E3" s="4" t="s">
        <v>35</v>
      </c>
      <c r="F3" s="6">
        <v>150</v>
      </c>
      <c r="G3" s="10" t="s">
        <v>36</v>
      </c>
      <c r="H3" s="10"/>
      <c r="I3" s="5">
        <v>2.5</v>
      </c>
      <c r="J3" s="6">
        <v>9</v>
      </c>
      <c r="K3" s="11">
        <v>33.799999999999997</v>
      </c>
      <c r="L3" s="11">
        <v>32</v>
      </c>
      <c r="M3" s="8">
        <v>6.1</v>
      </c>
      <c r="N3" s="8">
        <v>0</v>
      </c>
      <c r="O3" s="9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20</v>
      </c>
      <c r="H6" s="18" t="s">
        <v>3</v>
      </c>
      <c r="I6"/>
      <c r="J6"/>
      <c r="K6"/>
    </row>
    <row r="7" spans="1:15">
      <c r="A7" s="30">
        <v>1</v>
      </c>
      <c r="B7" s="23">
        <v>11.91</v>
      </c>
      <c r="C7" s="23">
        <v>2.85</v>
      </c>
      <c r="D7" s="31">
        <f t="shared" ref="D7:D15" si="0">C7/$I$3</f>
        <v>1.1400000000000001</v>
      </c>
      <c r="E7" s="27"/>
      <c r="F7" s="29" t="s">
        <v>23</v>
      </c>
      <c r="G7" s="12">
        <f>MAX(B7:B15)</f>
        <v>11.91</v>
      </c>
      <c r="H7" s="12">
        <f>MAX(C7:C15)</f>
        <v>3.12</v>
      </c>
      <c r="J7"/>
      <c r="K7"/>
    </row>
    <row r="8" spans="1:15">
      <c r="A8" s="30">
        <v>2</v>
      </c>
      <c r="B8" s="23">
        <v>11.88</v>
      </c>
      <c r="C8" s="23">
        <v>3.12</v>
      </c>
      <c r="D8" s="31">
        <f t="shared" si="0"/>
        <v>1.248</v>
      </c>
      <c r="E8" s="27"/>
      <c r="F8" s="29" t="s">
        <v>24</v>
      </c>
      <c r="G8" s="12">
        <f>MIN(B7:B15)</f>
        <v>11.88</v>
      </c>
      <c r="H8" s="12">
        <f>MIN(C7:C15)</f>
        <v>2.7</v>
      </c>
      <c r="J8"/>
      <c r="K8"/>
    </row>
    <row r="9" spans="1:15">
      <c r="A9" s="30">
        <v>3</v>
      </c>
      <c r="B9" s="23">
        <v>11.91</v>
      </c>
      <c r="C9" s="23">
        <v>2.77</v>
      </c>
      <c r="D9" s="31">
        <f t="shared" si="0"/>
        <v>1.1080000000000001</v>
      </c>
      <c r="E9" s="27"/>
      <c r="J9"/>
      <c r="K9"/>
    </row>
    <row r="10" spans="1:15">
      <c r="A10" s="30">
        <v>4</v>
      </c>
      <c r="B10" s="23">
        <v>11.88</v>
      </c>
      <c r="C10" s="23">
        <v>2.79</v>
      </c>
      <c r="D10" s="31">
        <f t="shared" si="0"/>
        <v>1.1160000000000001</v>
      </c>
      <c r="E10" s="27"/>
      <c r="J10"/>
      <c r="K10"/>
    </row>
    <row r="11" spans="1:15">
      <c r="A11" s="30">
        <v>5</v>
      </c>
      <c r="B11" s="23">
        <v>11.89</v>
      </c>
      <c r="C11" s="23">
        <v>2.7</v>
      </c>
      <c r="D11" s="31">
        <f t="shared" si="0"/>
        <v>1.08</v>
      </c>
      <c r="E11" s="27"/>
      <c r="F11" s="29" t="s">
        <v>21</v>
      </c>
      <c r="G11" s="13">
        <v>106.3</v>
      </c>
      <c r="H11" s="12">
        <f>G11/$J$3</f>
        <v>11.81111111111111</v>
      </c>
      <c r="J11" s="24"/>
      <c r="K11"/>
    </row>
    <row r="12" spans="1:15">
      <c r="A12" s="30">
        <v>6</v>
      </c>
      <c r="B12" s="23">
        <v>11.89</v>
      </c>
      <c r="C12" s="23">
        <v>2.77</v>
      </c>
      <c r="D12" s="31">
        <f t="shared" si="0"/>
        <v>1.1080000000000001</v>
      </c>
      <c r="E12" s="27"/>
      <c r="G12" s="33">
        <f>SUM(B7:B15)</f>
        <v>107.02000000000001</v>
      </c>
      <c r="J12"/>
      <c r="K12"/>
    </row>
    <row r="13" spans="1:15">
      <c r="A13" s="30">
        <v>7</v>
      </c>
      <c r="B13" s="23">
        <v>11.88</v>
      </c>
      <c r="C13" s="23">
        <v>2.76</v>
      </c>
      <c r="D13" s="31">
        <f t="shared" si="0"/>
        <v>1.1039999999999999</v>
      </c>
      <c r="E13" s="27"/>
      <c r="J13"/>
      <c r="K13"/>
    </row>
    <row r="14" spans="1:15">
      <c r="A14" s="30">
        <v>8</v>
      </c>
      <c r="B14" s="23">
        <v>11.9</v>
      </c>
      <c r="C14" s="23">
        <v>2.8</v>
      </c>
      <c r="D14" s="31">
        <f t="shared" si="0"/>
        <v>1.1199999999999999</v>
      </c>
      <c r="E14" s="27"/>
      <c r="F14" s="32" t="s">
        <v>5</v>
      </c>
      <c r="G14" s="38"/>
      <c r="H14" s="39"/>
      <c r="I14" s="39"/>
      <c r="J14" s="39"/>
      <c r="K14" s="39"/>
      <c r="L14" s="40"/>
    </row>
    <row r="15" spans="1:15">
      <c r="A15" s="30">
        <v>9</v>
      </c>
      <c r="B15" s="23">
        <v>11.88</v>
      </c>
      <c r="C15" s="23">
        <v>2.76</v>
      </c>
      <c r="D15" s="31">
        <f t="shared" si="0"/>
        <v>1.1039999999999999</v>
      </c>
      <c r="E15" s="27"/>
      <c r="F15" s="32" t="s">
        <v>6</v>
      </c>
      <c r="G15" s="41"/>
      <c r="H15" s="41"/>
      <c r="I15" s="41"/>
      <c r="J15" s="41"/>
      <c r="K15" s="41"/>
      <c r="L15" s="41"/>
    </row>
  </sheetData>
  <mergeCells count="2">
    <mergeCell ref="G14:L14"/>
    <mergeCell ref="G15:L15"/>
  </mergeCells>
  <phoneticPr fontId="19" type="noConversion"/>
  <conditionalFormatting sqref="D7:D15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workbookViewId="0">
      <selection activeCell="G13" sqref="G13"/>
    </sheetView>
  </sheetViews>
  <sheetFormatPr defaultRowHeight="17.399999999999999"/>
  <cols>
    <col min="1" max="1" width="11.09765625" bestFit="1" customWidth="1"/>
    <col min="2" max="2" width="23.5" bestFit="1" customWidth="1"/>
    <col min="3" max="3" width="15.296875" bestFit="1" customWidth="1"/>
    <col min="5" max="5" width="11.09765625" style="34" bestFit="1" customWidth="1"/>
    <col min="6" max="6" width="8.796875" style="34"/>
    <col min="7" max="7" width="11.09765625" style="33" bestFit="1" customWidth="1"/>
    <col min="8" max="8" width="13.69921875" style="33" bestFit="1" customWidth="1"/>
    <col min="9" max="9" width="11.09765625" style="33" customWidth="1"/>
    <col min="10" max="11" width="17" style="33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20" t="s">
        <v>10</v>
      </c>
      <c r="F2" s="20" t="s">
        <v>17</v>
      </c>
      <c r="G2" s="21" t="s">
        <v>11</v>
      </c>
      <c r="H2" s="21" t="s">
        <v>22</v>
      </c>
      <c r="I2" s="21" t="s">
        <v>12</v>
      </c>
      <c r="J2" s="21" t="s">
        <v>13</v>
      </c>
      <c r="K2" s="21" t="s">
        <v>18</v>
      </c>
      <c r="L2" s="21" t="s">
        <v>19</v>
      </c>
      <c r="M2" s="21" t="s">
        <v>14</v>
      </c>
      <c r="N2" s="21" t="s">
        <v>15</v>
      </c>
      <c r="O2" s="21" t="s">
        <v>16</v>
      </c>
    </row>
    <row r="3" spans="1:15" ht="16.5" customHeight="1" thickBot="1">
      <c r="A3" s="10">
        <v>45509</v>
      </c>
      <c r="B3" s="7" t="s">
        <v>25</v>
      </c>
      <c r="C3" s="22" t="s">
        <v>30</v>
      </c>
      <c r="D3" s="7" t="s">
        <v>37</v>
      </c>
      <c r="E3" s="4" t="s">
        <v>38</v>
      </c>
      <c r="F3" s="6">
        <v>150</v>
      </c>
      <c r="G3" s="10" t="s">
        <v>39</v>
      </c>
      <c r="H3" s="10"/>
      <c r="I3" s="5"/>
      <c r="J3" s="6">
        <v>9</v>
      </c>
      <c r="K3" s="11">
        <v>22.7</v>
      </c>
      <c r="L3" s="11">
        <v>21.7</v>
      </c>
      <c r="M3" s="8">
        <v>0</v>
      </c>
      <c r="N3" s="8">
        <v>0</v>
      </c>
      <c r="O3" s="9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20</v>
      </c>
      <c r="H6" s="18" t="s">
        <v>3</v>
      </c>
      <c r="I6"/>
      <c r="J6"/>
      <c r="K6"/>
    </row>
    <row r="7" spans="1:15">
      <c r="A7" s="30">
        <v>1</v>
      </c>
      <c r="B7" s="23">
        <v>13.07</v>
      </c>
      <c r="C7" s="23">
        <v>4.67</v>
      </c>
      <c r="D7" s="31" t="e">
        <f t="shared" ref="D7:D15" si="0">C7/$I$3</f>
        <v>#DIV/0!</v>
      </c>
      <c r="E7" s="27"/>
      <c r="F7" s="29" t="s">
        <v>23</v>
      </c>
      <c r="G7" s="12">
        <f>MAX(B7:B15)</f>
        <v>13.09</v>
      </c>
      <c r="H7" s="12">
        <f>MAX(C7:C15)</f>
        <v>6.29</v>
      </c>
      <c r="J7"/>
      <c r="K7"/>
    </row>
    <row r="8" spans="1:15">
      <c r="A8" s="30">
        <v>2</v>
      </c>
      <c r="B8" s="23">
        <v>13.08</v>
      </c>
      <c r="C8" s="23">
        <v>6.29</v>
      </c>
      <c r="D8" s="31" t="e">
        <f t="shared" si="0"/>
        <v>#DIV/0!</v>
      </c>
      <c r="E8" s="27"/>
      <c r="F8" s="29" t="s">
        <v>24</v>
      </c>
      <c r="G8" s="12">
        <f>MIN(B7:B15)</f>
        <v>13.05</v>
      </c>
      <c r="H8" s="12">
        <f>MIN(C7:C15)</f>
        <v>4.01</v>
      </c>
      <c r="J8"/>
      <c r="K8"/>
    </row>
    <row r="9" spans="1:15">
      <c r="A9" s="30">
        <v>3</v>
      </c>
      <c r="B9" s="23">
        <v>13.07</v>
      </c>
      <c r="C9" s="23">
        <v>4.59</v>
      </c>
      <c r="D9" s="31" t="e">
        <f t="shared" si="0"/>
        <v>#DIV/0!</v>
      </c>
      <c r="E9" s="27"/>
      <c r="J9"/>
      <c r="K9"/>
    </row>
    <row r="10" spans="1:15">
      <c r="A10" s="30">
        <v>4</v>
      </c>
      <c r="B10" s="23">
        <v>13.09</v>
      </c>
      <c r="C10" s="23">
        <v>4.6100000000000003</v>
      </c>
      <c r="D10" s="31" t="e">
        <f t="shared" si="0"/>
        <v>#DIV/0!</v>
      </c>
      <c r="E10" s="27"/>
      <c r="J10"/>
      <c r="K10"/>
    </row>
    <row r="11" spans="1:15">
      <c r="A11" s="30">
        <v>5</v>
      </c>
      <c r="B11" s="23">
        <v>13.08</v>
      </c>
      <c r="C11" s="23">
        <v>4.1500000000000004</v>
      </c>
      <c r="D11" s="31" t="e">
        <f t="shared" si="0"/>
        <v>#DIV/0!</v>
      </c>
      <c r="E11" s="27"/>
      <c r="F11" s="29" t="s">
        <v>21</v>
      </c>
      <c r="G11" s="13">
        <v>117.5</v>
      </c>
      <c r="H11" s="12">
        <f>G11/$J$3</f>
        <v>13.055555555555555</v>
      </c>
      <c r="J11" s="24"/>
      <c r="K11"/>
    </row>
    <row r="12" spans="1:15">
      <c r="A12" s="30">
        <v>6</v>
      </c>
      <c r="B12" s="23">
        <v>13.07</v>
      </c>
      <c r="C12" s="23">
        <v>4.01</v>
      </c>
      <c r="D12" s="31" t="e">
        <f t="shared" si="0"/>
        <v>#DIV/0!</v>
      </c>
      <c r="E12" s="27"/>
      <c r="G12" s="33">
        <f>SUM(B7:B15)</f>
        <v>117.67</v>
      </c>
      <c r="J12"/>
      <c r="K12"/>
    </row>
    <row r="13" spans="1:15">
      <c r="A13" s="30">
        <v>7</v>
      </c>
      <c r="B13" s="23">
        <v>13.08</v>
      </c>
      <c r="C13" s="23">
        <v>4.91</v>
      </c>
      <c r="D13" s="31" t="e">
        <f t="shared" si="0"/>
        <v>#DIV/0!</v>
      </c>
      <c r="E13" s="27"/>
      <c r="J13"/>
      <c r="K13"/>
    </row>
    <row r="14" spans="1:15">
      <c r="A14" s="30">
        <v>8</v>
      </c>
      <c r="B14" s="23">
        <v>13.05</v>
      </c>
      <c r="C14" s="23">
        <v>4.9000000000000004</v>
      </c>
      <c r="D14" s="31" t="e">
        <f t="shared" si="0"/>
        <v>#DIV/0!</v>
      </c>
      <c r="E14" s="27"/>
      <c r="F14" s="32" t="s">
        <v>5</v>
      </c>
      <c r="G14" s="38"/>
      <c r="H14" s="39"/>
      <c r="I14" s="39"/>
      <c r="J14" s="39"/>
      <c r="K14" s="39"/>
      <c r="L14" s="40"/>
    </row>
    <row r="15" spans="1:15">
      <c r="A15" s="30">
        <v>9</v>
      </c>
      <c r="B15" s="23">
        <v>13.08</v>
      </c>
      <c r="C15" s="23">
        <v>4.3600000000000003</v>
      </c>
      <c r="D15" s="31" t="e">
        <f t="shared" si="0"/>
        <v>#DIV/0!</v>
      </c>
      <c r="E15" s="27"/>
      <c r="F15" s="32" t="s">
        <v>6</v>
      </c>
      <c r="G15" s="41"/>
      <c r="H15" s="41"/>
      <c r="I15" s="41"/>
      <c r="J15" s="41"/>
      <c r="K15" s="41"/>
      <c r="L15" s="41"/>
    </row>
  </sheetData>
  <mergeCells count="2">
    <mergeCell ref="G14:L14"/>
    <mergeCell ref="G15:L15"/>
  </mergeCells>
  <phoneticPr fontId="19" type="noConversion"/>
  <conditionalFormatting sqref="D7:D15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workbookViewId="0">
      <selection activeCell="G12" sqref="G12"/>
    </sheetView>
  </sheetViews>
  <sheetFormatPr defaultRowHeight="17.399999999999999"/>
  <cols>
    <col min="1" max="1" width="11.09765625" bestFit="1" customWidth="1"/>
    <col min="2" max="2" width="23.5" bestFit="1" customWidth="1"/>
    <col min="3" max="3" width="15.296875" bestFit="1" customWidth="1"/>
    <col min="5" max="5" width="11.09765625" style="36" bestFit="1" customWidth="1"/>
    <col min="6" max="6" width="8.796875" style="36"/>
    <col min="7" max="7" width="11.09765625" style="35" bestFit="1" customWidth="1"/>
    <col min="8" max="8" width="13.69921875" style="35" bestFit="1" customWidth="1"/>
    <col min="9" max="9" width="11.09765625" style="35" customWidth="1"/>
    <col min="10" max="11" width="17" style="3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20" t="s">
        <v>10</v>
      </c>
      <c r="F2" s="20" t="s">
        <v>17</v>
      </c>
      <c r="G2" s="21" t="s">
        <v>11</v>
      </c>
      <c r="H2" s="21" t="s">
        <v>22</v>
      </c>
      <c r="I2" s="21" t="s">
        <v>12</v>
      </c>
      <c r="J2" s="21" t="s">
        <v>13</v>
      </c>
      <c r="K2" s="21" t="s">
        <v>18</v>
      </c>
      <c r="L2" s="21" t="s">
        <v>19</v>
      </c>
      <c r="M2" s="21" t="s">
        <v>14</v>
      </c>
      <c r="N2" s="21" t="s">
        <v>15</v>
      </c>
      <c r="O2" s="21" t="s">
        <v>16</v>
      </c>
    </row>
    <row r="3" spans="1:15" ht="16.5" customHeight="1" thickBot="1">
      <c r="A3" s="10">
        <v>45509</v>
      </c>
      <c r="B3" s="7" t="s">
        <v>25</v>
      </c>
      <c r="C3" s="22" t="s">
        <v>30</v>
      </c>
      <c r="D3" s="7" t="s">
        <v>37</v>
      </c>
      <c r="E3" s="4" t="s">
        <v>40</v>
      </c>
      <c r="F3" s="6">
        <v>120</v>
      </c>
      <c r="G3" s="10" t="s">
        <v>41</v>
      </c>
      <c r="H3" s="10"/>
      <c r="I3" s="5"/>
      <c r="J3" s="6">
        <v>9</v>
      </c>
      <c r="K3" s="11">
        <v>42.8</v>
      </c>
      <c r="L3" s="11">
        <v>40</v>
      </c>
      <c r="M3" s="8">
        <v>0.6</v>
      </c>
      <c r="N3" s="8">
        <v>1.1000000000000001</v>
      </c>
      <c r="O3" s="9">
        <f>N3/$F$3</f>
        <v>9.1666666666666667E-3</v>
      </c>
    </row>
    <row r="4" spans="1:15" ht="6.75" customHeight="1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spans="1:15" ht="6.75" customHeight="1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spans="1:15">
      <c r="A6" s="14" t="s">
        <v>0</v>
      </c>
      <c r="B6" s="15" t="s">
        <v>1</v>
      </c>
      <c r="C6" s="16" t="s">
        <v>3</v>
      </c>
      <c r="D6" s="16" t="s">
        <v>2</v>
      </c>
      <c r="E6" s="28"/>
      <c r="F6" s="17"/>
      <c r="G6" s="18" t="s">
        <v>20</v>
      </c>
      <c r="H6" s="18" t="s">
        <v>3</v>
      </c>
      <c r="I6"/>
      <c r="J6"/>
      <c r="K6"/>
    </row>
    <row r="7" spans="1:15">
      <c r="A7" s="30">
        <v>1</v>
      </c>
      <c r="B7" s="23">
        <v>13.16</v>
      </c>
      <c r="C7" s="23">
        <v>4.76</v>
      </c>
      <c r="D7" s="31" t="e">
        <f t="shared" ref="D7:D15" si="0">C7/$I$3</f>
        <v>#DIV/0!</v>
      </c>
      <c r="E7" s="27"/>
      <c r="F7" s="29" t="s">
        <v>23</v>
      </c>
      <c r="G7" s="12">
        <f>MAX(B7:B15)</f>
        <v>13.23</v>
      </c>
      <c r="H7" s="12">
        <f>MAX(C7:C15)</f>
        <v>4.76</v>
      </c>
      <c r="J7"/>
      <c r="K7"/>
    </row>
    <row r="8" spans="1:15">
      <c r="A8" s="30">
        <v>2</v>
      </c>
      <c r="B8" s="23">
        <v>13.19</v>
      </c>
      <c r="C8" s="23">
        <v>4.29</v>
      </c>
      <c r="D8" s="31" t="e">
        <f t="shared" si="0"/>
        <v>#DIV/0!</v>
      </c>
      <c r="E8" s="27"/>
      <c r="F8" s="29" t="s">
        <v>24</v>
      </c>
      <c r="G8" s="12">
        <f>MIN(B7:B15)</f>
        <v>13.16</v>
      </c>
      <c r="H8" s="12">
        <f>MIN(C7:C15)</f>
        <v>4.2300000000000004</v>
      </c>
      <c r="J8"/>
      <c r="K8"/>
    </row>
    <row r="9" spans="1:15">
      <c r="A9" s="30">
        <v>3</v>
      </c>
      <c r="B9" s="23">
        <v>13.23</v>
      </c>
      <c r="C9" s="23">
        <v>4.5</v>
      </c>
      <c r="D9" s="31" t="e">
        <f t="shared" si="0"/>
        <v>#DIV/0!</v>
      </c>
      <c r="E9" s="27"/>
      <c r="J9"/>
      <c r="K9"/>
    </row>
    <row r="10" spans="1:15">
      <c r="A10" s="30">
        <v>4</v>
      </c>
      <c r="B10" s="23">
        <v>13.21</v>
      </c>
      <c r="C10" s="23">
        <v>4.47</v>
      </c>
      <c r="D10" s="31" t="e">
        <f t="shared" si="0"/>
        <v>#DIV/0!</v>
      </c>
      <c r="E10" s="27"/>
      <c r="J10"/>
      <c r="K10"/>
    </row>
    <row r="11" spans="1:15">
      <c r="A11" s="30">
        <v>5</v>
      </c>
      <c r="B11" s="23">
        <v>13.2</v>
      </c>
      <c r="C11" s="23">
        <v>4.5</v>
      </c>
      <c r="D11" s="31" t="e">
        <f t="shared" si="0"/>
        <v>#DIV/0!</v>
      </c>
      <c r="E11" s="27"/>
      <c r="F11" s="29" t="s">
        <v>21</v>
      </c>
      <c r="G11" s="13">
        <v>109</v>
      </c>
      <c r="H11" s="12">
        <f>G11/$J$3</f>
        <v>12.111111111111111</v>
      </c>
      <c r="J11" s="24"/>
      <c r="K11"/>
    </row>
    <row r="12" spans="1:15">
      <c r="A12" s="30">
        <v>6</v>
      </c>
      <c r="B12" s="23">
        <v>13.23</v>
      </c>
      <c r="C12" s="23">
        <v>4.26</v>
      </c>
      <c r="D12" s="31" t="e">
        <f t="shared" si="0"/>
        <v>#DIV/0!</v>
      </c>
      <c r="E12" s="27"/>
      <c r="G12" s="37">
        <f>SUM(B7:B15)</f>
        <v>118.77000000000001</v>
      </c>
      <c r="J12"/>
      <c r="K12"/>
    </row>
    <row r="13" spans="1:15">
      <c r="A13" s="30">
        <v>7</v>
      </c>
      <c r="B13" s="23">
        <v>13.18</v>
      </c>
      <c r="C13" s="23">
        <v>4.38</v>
      </c>
      <c r="D13" s="31" t="e">
        <f t="shared" si="0"/>
        <v>#DIV/0!</v>
      </c>
      <c r="E13" s="27"/>
      <c r="J13"/>
      <c r="K13"/>
    </row>
    <row r="14" spans="1:15">
      <c r="A14" s="30">
        <v>8</v>
      </c>
      <c r="B14" s="23">
        <v>13.21</v>
      </c>
      <c r="C14" s="23">
        <v>4.2300000000000004</v>
      </c>
      <c r="D14" s="31" t="e">
        <f t="shared" si="0"/>
        <v>#DIV/0!</v>
      </c>
      <c r="E14" s="27"/>
      <c r="F14" s="32" t="s">
        <v>5</v>
      </c>
      <c r="G14" s="38"/>
      <c r="H14" s="39"/>
      <c r="I14" s="39"/>
      <c r="J14" s="39"/>
      <c r="K14" s="39"/>
      <c r="L14" s="40"/>
    </row>
    <row r="15" spans="1:15">
      <c r="A15" s="30">
        <v>9</v>
      </c>
      <c r="B15" s="23">
        <v>13.16</v>
      </c>
      <c r="C15" s="23">
        <v>4.4800000000000004</v>
      </c>
      <c r="D15" s="31" t="e">
        <f t="shared" si="0"/>
        <v>#DIV/0!</v>
      </c>
      <c r="E15" s="27"/>
      <c r="F15" s="32" t="s">
        <v>6</v>
      </c>
      <c r="G15" s="41"/>
      <c r="H15" s="41"/>
      <c r="I15" s="41"/>
      <c r="J15" s="41"/>
      <c r="K15" s="41"/>
      <c r="L15" s="41"/>
    </row>
  </sheetData>
  <mergeCells count="2">
    <mergeCell ref="G14:L14"/>
    <mergeCell ref="G15:L15"/>
  </mergeCells>
  <phoneticPr fontId="19" type="noConversion"/>
  <conditionalFormatting sqref="D7:D15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양극재1공장(1~4)</vt:lpstr>
      <vt:lpstr>양극재1공장(5~6)</vt:lpstr>
      <vt:lpstr>양극재2공장(7~8)</vt:lpstr>
      <vt:lpstr>양극재3공장(9~12)</vt:lpstr>
      <vt:lpstr>양극재4공장(9~12)</vt:lpstr>
      <vt:lpstr>양극재 Tech 센터</vt:lpstr>
      <vt:lpstr>구)2CCL(LFP증설부)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2024-08-07T23:59:08Z</dcterms:modified>
</cp:coreProperties>
</file>