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LME\"/>
    </mc:Choice>
  </mc:AlternateContent>
  <bookViews>
    <workbookView xWindow="0" yWindow="0" windowWidth="28800" windowHeight="12285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62913"/>
</workbook>
</file>

<file path=xl/calcChain.xml><?xml version="1.0" encoding="utf-8"?>
<calcChain xmlns="http://schemas.openxmlformats.org/spreadsheetml/2006/main">
  <c r="Q6628" i="6" l="1"/>
  <c r="H2923" i="17" l="1"/>
  <c r="G2923" i="17"/>
  <c r="F2923" i="17"/>
  <c r="E2923" i="17"/>
  <c r="O6628" i="6"/>
  <c r="X6628" i="6"/>
  <c r="W6628" i="6"/>
  <c r="N6628" i="6"/>
  <c r="M6628" i="6"/>
  <c r="I6628" i="6"/>
  <c r="F2922" i="17" l="1"/>
  <c r="E2922" i="17"/>
  <c r="W6627" i="6"/>
  <c r="Q6627" i="6"/>
  <c r="X6627" i="6"/>
  <c r="M6627" i="6"/>
  <c r="I6627" i="6"/>
  <c r="W6626" i="6" l="1"/>
  <c r="Q6626" i="6"/>
  <c r="F2921" i="17" l="1"/>
  <c r="E2921" i="17"/>
  <c r="X6626" i="6"/>
  <c r="I6626" i="6"/>
  <c r="M6626" i="6"/>
  <c r="W6625" i="6" l="1"/>
  <c r="Q6625" i="6"/>
  <c r="F2920" i="17" l="1"/>
  <c r="E2920" i="17"/>
  <c r="X6625" i="6"/>
  <c r="I6625" i="6"/>
  <c r="M6625" i="6"/>
  <c r="W6624" i="6" l="1"/>
  <c r="Q6624" i="6"/>
  <c r="F2919" i="17"/>
  <c r="E2919" i="17"/>
  <c r="X6624" i="6"/>
  <c r="I6624" i="6"/>
  <c r="M6624" i="6"/>
  <c r="N131" i="10" l="1"/>
  <c r="N92" i="10"/>
  <c r="N59" i="10"/>
  <c r="N82" i="10"/>
  <c r="C61" i="10"/>
  <c r="N60" i="10"/>
  <c r="N83" i="10"/>
  <c r="N93" i="10"/>
  <c r="N111" i="10"/>
  <c r="N132" i="10"/>
  <c r="W6623" i="6"/>
  <c r="Q6623" i="6"/>
  <c r="F2918" i="17" l="1"/>
  <c r="E2918" i="17"/>
  <c r="X6623" i="6"/>
  <c r="M6623" i="6"/>
  <c r="I6623" i="6"/>
  <c r="W6622" i="6" l="1"/>
  <c r="Q6622" i="6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W6612" i="6" l="1"/>
  <c r="Q6612" i="6"/>
  <c r="I6612" i="6" l="1"/>
  <c r="X6612" i="6"/>
  <c r="F2907" i="17"/>
  <c r="E2907" i="17"/>
  <c r="M6612" i="6"/>
  <c r="E4094" i="13" l="1"/>
  <c r="E4086" i="13"/>
  <c r="F4094" i="13"/>
  <c r="F4086" i="13"/>
  <c r="F4078" i="13"/>
  <c r="D4094" i="13"/>
  <c r="D4093" i="13"/>
  <c r="D4092" i="13"/>
  <c r="D4091" i="13"/>
  <c r="D4090" i="13"/>
  <c r="D4089" i="13"/>
  <c r="D4088" i="13"/>
  <c r="D4087" i="13"/>
  <c r="N37" i="10" l="1"/>
  <c r="C133" i="10"/>
  <c r="C112" i="10"/>
  <c r="C94" i="10"/>
  <c r="C84" i="10"/>
  <c r="C38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X6589" i="6"/>
  <c r="O6609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B61" i="10" l="1"/>
  <c r="B112" i="10"/>
  <c r="B94" i="10"/>
  <c r="B84" i="10"/>
  <c r="B38" i="10"/>
  <c r="Q6588" i="6" l="1"/>
  <c r="V6589" i="6" l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E4078" i="13" l="1"/>
  <c r="D4078" i="13"/>
  <c r="D4077" i="13"/>
  <c r="D4076" i="13"/>
  <c r="D4075" i="13"/>
  <c r="D4074" i="13"/>
  <c r="D4073" i="13"/>
  <c r="D4072" i="13"/>
  <c r="D4071" i="13"/>
  <c r="D4070" i="13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F4069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F4060" i="13" l="1"/>
  <c r="E4060" i="13"/>
  <c r="D4060" i="13"/>
  <c r="D4059" i="13"/>
  <c r="D4058" i="13"/>
  <c r="D4057" i="13"/>
  <c r="D4056" i="13"/>
  <c r="D4055" i="13"/>
  <c r="D4054" i="13"/>
  <c r="D4053" i="13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F4052" i="13" l="1"/>
  <c r="E4052" i="13"/>
  <c r="D4052" i="13"/>
  <c r="D4051" i="13"/>
  <c r="D4050" i="13"/>
  <c r="D4049" i="13"/>
  <c r="D4048" i="13"/>
  <c r="D4047" i="13"/>
  <c r="D4046" i="13"/>
  <c r="D4045" i="13"/>
  <c r="D4044" i="13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F4043" i="13" l="1"/>
  <c r="E4043" i="13"/>
  <c r="F4034" i="13"/>
  <c r="D4043" i="13"/>
  <c r="D4042" i="13"/>
  <c r="D4041" i="13"/>
  <c r="D4040" i="13"/>
  <c r="D4039" i="13"/>
  <c r="D4038" i="13"/>
  <c r="D4037" i="13"/>
  <c r="D4036" i="13"/>
  <c r="D4035" i="13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F4025" i="13" l="1"/>
  <c r="E4025" i="13"/>
  <c r="D4007" i="13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E4003" i="13" l="1"/>
  <c r="F4003" i="13"/>
  <c r="D4003" i="13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E3981" i="13" l="1"/>
  <c r="F3981" i="13"/>
  <c r="D3981" i="13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F3960" i="13" l="1"/>
  <c r="D131" i="10"/>
  <c r="E3960" i="13"/>
  <c r="D3939" i="13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E3937" i="13" s="1"/>
  <c r="C131" i="10" s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Q6338" i="6" l="1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E3917" i="13" l="1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X5846" i="6"/>
  <c r="W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X5780" i="6"/>
  <c r="W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O5293" i="6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O39" i="22"/>
  <c r="P39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3970" i="6"/>
  <c r="S3970" i="6" s="1"/>
  <c r="T3970" i="6" s="1"/>
  <c r="R4026" i="6"/>
  <c r="S4026" i="6" s="1"/>
  <c r="R3974" i="6"/>
  <c r="S3974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W4002" i="6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082" i="6"/>
  <c r="W4082" i="6"/>
  <c r="R4107" i="6"/>
  <c r="W4107" i="6"/>
  <c r="R4109" i="6"/>
  <c r="S4109" i="6" s="1"/>
  <c r="T4109" i="6" s="1"/>
  <c r="W4109" i="6"/>
  <c r="R3969" i="6"/>
  <c r="S3969" i="6" s="1"/>
  <c r="T3969" i="6" s="1"/>
  <c r="R3978" i="6"/>
  <c r="S3978" i="6" s="1"/>
  <c r="W3978" i="6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W4090" i="6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W4031" i="6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06" i="6"/>
  <c r="S4106" i="6" s="1"/>
  <c r="T4106" i="6" s="1"/>
  <c r="W4106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19" i="6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R4010" i="6" l="1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</commentList>
</comments>
</file>

<file path=xl/comments2.xml><?xml version="1.0" encoding="utf-8"?>
<comments xmlns="http://schemas.openxmlformats.org/spreadsheetml/2006/main">
  <authors>
    <author>이정은</author>
    <author>gbattery</author>
    <author>admin</author>
    <author>user</author>
  </authors>
  <commentList>
    <comment ref="H2" authorId="0" shapeId="0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>
  <authors>
    <author>gbattery</author>
    <author>admin</author>
    <author>user</author>
    <author>User</author>
  </authors>
  <commentList>
    <comment ref="B871" authorId="0" shapeId="0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</commentList>
</comments>
</file>

<file path=xl/comments4.xml><?xml version="1.0" encoding="utf-8"?>
<comments xmlns="http://schemas.openxmlformats.org/spreadsheetml/2006/main">
  <authors>
    <author>gbattery</author>
  </authors>
  <commentList>
    <comment ref="A3" authorId="0" shapeId="0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<sst xmlns="http://schemas.openxmlformats.org/spreadsheetml/2006/main" count="700" uniqueCount="210">
  <si>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</si>
  <si>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</si>
  <si>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</si>
  <si>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</si>
  <si>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</si>
  <si>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</si>
  <si>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</si>
  <si>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</si>
  <si>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</si>
  <si>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</si>
  <si>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</si>
  <si>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</si>
  <si>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</si>
  <si>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</si>
  <si>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</si>
  <si>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</si>
  <si>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</si>
  <si>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</si>
  <si>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</si>
  <si>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</si>
  <si>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</si>
  <si>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SHMET(중국)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</si>
  <si>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</si>
  <si>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</si>
  <si>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</si>
  <si>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</si>
  <si>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</si>
  <si>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</si>
  <si>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</si>
  <si>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</si>
  <si>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</si>
  <si>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</si>
  <si>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</si>
  <si>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</si>
  <si>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</si>
  <si>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</si>
  <si>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</si>
  <si>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</si>
  <si>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</si>
  <si>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</si>
  <si>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</si>
  <si>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</si>
  <si>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</si>
  <si>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</si>
  <si>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</si>
  <si>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</si>
  <si>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</si>
  <si>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</si>
  <si>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</si>
  <si>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</si>
  <si>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</si>
  <si>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</si>
  <si>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</si>
  <si>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</si>
  <si>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</si>
  <si>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</si>
  <si>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</si>
  <si>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</si>
  <si>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</si>
  <si>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</si>
  <si>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</si>
  <si>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</si>
  <si>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</si>
  <si>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</si>
  <si>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</si>
  <si>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</si>
  <si>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</si>
  <si>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</si>
  <si>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</si>
  <si>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</si>
  <si>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</si>
  <si>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</si>
  <si>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</si>
  <si>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</si>
  <si>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</si>
  <si>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</si>
  <si>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</si>
  <si>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</si>
  <si>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</si>
  <si>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</si>
  <si>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</si>
  <si>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</si>
  <si>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</si>
  <si>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</si>
  <si>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</si>
  <si>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</si>
  <si>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</si>
  <si>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</si>
  <si>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</si>
  <si>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</si>
  <si>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</si>
  <si>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</si>
  <si>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</si>
  <si>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</si>
  <si>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`</t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</si>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</sst>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7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865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Border="1" applyAlignment="1">
      <alignment vertical="center"/>
    </xf>
    <xf numFmtId="194" fontId="28" fillId="0" borderId="0" xfId="0" applyNumberFormat="1" applyFont="1" applyAlignment="1"/>
    <xf numFmtId="189" fontId="16" fillId="0" borderId="0" xfId="0" applyNumberFormat="1" applyFont="1" applyFill="1" applyBorder="1" applyAlignment="1">
      <alignment vertical="center"/>
    </xf>
    <xf numFmtId="177" fontId="35" fillId="0" borderId="12" xfId="0" applyNumberFormat="1" applyFont="1" applyFill="1" applyBorder="1" applyAlignment="1">
      <alignment horizontal="center" vertical="center"/>
    </xf>
    <xf numFmtId="177" fontId="4" fillId="0" borderId="12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2" xfId="0" applyNumberFormat="1" applyFont="1" applyBorder="1" applyAlignment="1">
      <alignment horizontal="center"/>
    </xf>
    <xf numFmtId="178" fontId="35" fillId="0" borderId="7" xfId="4" applyNumberFormat="1" applyFont="1" applyBorder="1" applyAlignment="1">
      <alignment vertical="center"/>
    </xf>
    <xf numFmtId="178" fontId="35" fillId="0" borderId="7" xfId="4" applyNumberFormat="1" applyFont="1" applyFill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Fill="1" applyBorder="1" applyAlignment="1">
      <alignment vertical="center"/>
    </xf>
    <xf numFmtId="178" fontId="35" fillId="0" borderId="6" xfId="4" applyNumberFormat="1" applyFont="1" applyFill="1" applyBorder="1" applyAlignment="1">
      <alignment vertical="center"/>
    </xf>
    <xf numFmtId="178" fontId="35" fillId="0" borderId="10" xfId="4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30" xfId="0" applyNumberFormat="1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16" fillId="0" borderId="2" xfId="0" applyNumberFormat="1" applyFont="1" applyFill="1" applyBorder="1" applyAlignment="1">
      <alignment vertical="center"/>
    </xf>
    <xf numFmtId="189" fontId="32" fillId="0" borderId="0" xfId="0" applyNumberFormat="1" applyFont="1" applyBorder="1" applyAlignment="1">
      <alignment horizontal="center"/>
    </xf>
    <xf numFmtId="189" fontId="28" fillId="0" borderId="0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94" fontId="28" fillId="0" borderId="0" xfId="0" applyNumberFormat="1" applyFont="1" applyFill="1" applyBorder="1" applyAlignment="1"/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77" fontId="4" fillId="0" borderId="5" xfId="0" applyNumberFormat="1" applyFont="1" applyFill="1" applyBorder="1" applyAlignment="1">
      <alignment horizontal="center"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80" fontId="4" fillId="0" borderId="2" xfId="3" applyNumberFormat="1" applyFont="1" applyFill="1" applyBorder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77" fontId="4" fillId="14" borderId="1" xfId="0" applyNumberFormat="1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194" fontId="28" fillId="0" borderId="0" xfId="0" applyNumberFormat="1" applyFont="1" applyAlignment="1">
      <alignment horizontal="center" vertical="center"/>
    </xf>
    <xf numFmtId="41" fontId="4" fillId="0" borderId="1" xfId="3" applyFont="1" applyFill="1" applyBorder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9" fontId="6" fillId="0" borderId="2" xfId="2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26" fontId="4" fillId="0" borderId="33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Alignment="1"/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41" fontId="51" fillId="0" borderId="2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38" fontId="4" fillId="0" borderId="0" xfId="0" applyNumberFormat="1" applyFont="1" applyAlignment="1">
      <alignment horizontal="center" vertical="center"/>
    </xf>
    <xf numFmtId="41" fontId="4" fillId="0" borderId="0" xfId="3" applyFont="1" applyAlignment="1">
      <alignment horizontal="center"/>
    </xf>
    <xf numFmtId="26" fontId="4" fillId="0" borderId="1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1" xfId="3" applyFont="1" applyBorder="1" applyAlignment="1">
      <alignment horizontal="center"/>
    </xf>
    <xf numFmtId="41" fontId="16" fillId="0" borderId="0" xfId="3" applyFont="1" applyFill="1" applyBorder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41" fontId="4" fillId="0" borderId="2" xfId="3" applyFont="1" applyBorder="1" applyAlignment="1">
      <alignment horizont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41" fontId="4" fillId="0" borderId="3" xfId="3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6" fillId="0" borderId="2" xfId="3" applyFont="1" applyBorder="1" applyAlignment="1">
      <alignment horizontal="center" vertical="center"/>
    </xf>
    <xf numFmtId="0" fontId="36" fillId="0" borderId="0" xfId="0" applyFont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/>
    <cellStyle name="표준_안티모니('0604분기)_LONDON METAL" xfId="5"/>
    <cellStyle name="하이퍼링크" xfId="7" builtinId="8"/>
  </cellStyles>
  <dxfs count="749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indexed="13"/>
  </sheetPr>
  <dimension ref="A1:AG7543"/>
  <sheetViews>
    <sheetView tabSelected="1" zoomScale="85" zoomScaleNormal="85" workbookViewId="0">
      <pane ySplit="2" topLeftCell="A6597" activePane="bottomLeft" state="frozen"/>
      <selection pane="bottomLeft" activeCell="M6619" sqref="M6619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753" t="s">
        <v>0</v>
      </c>
      <c r="B1" s="755"/>
      <c r="C1" s="755"/>
      <c r="D1" s="755"/>
      <c r="E1" s="755"/>
      <c r="F1" s="759" t="s">
        <v>1</v>
      </c>
      <c r="G1" s="759"/>
      <c r="H1" s="756" t="s">
        <v>2</v>
      </c>
      <c r="I1" s="756"/>
      <c r="J1" s="399" t="s">
        <v>3</v>
      </c>
      <c r="K1" s="723" t="s">
        <v>4</v>
      </c>
      <c r="L1" s="763" t="s">
        <v>5</v>
      </c>
      <c r="M1" s="765" t="s">
        <v>6</v>
      </c>
      <c r="N1" s="767" t="s">
        <v>7</v>
      </c>
      <c r="O1" s="760" t="s">
        <v>8</v>
      </c>
      <c r="P1" s="750" t="s">
        <v>9</v>
      </c>
      <c r="Q1" s="750"/>
      <c r="R1" s="750"/>
      <c r="S1" s="750"/>
      <c r="T1" s="750"/>
      <c r="U1" s="750"/>
      <c r="V1" s="745" t="s">
        <v>7</v>
      </c>
      <c r="W1" s="743" t="s">
        <v>10</v>
      </c>
      <c r="X1" s="769" t="s">
        <v>11</v>
      </c>
    </row>
    <row r="2" spans="1:24" ht="13.5" customHeight="1" thickBot="1">
      <c r="A2" s="754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724"/>
      <c r="L2" s="764"/>
      <c r="M2" s="766"/>
      <c r="N2" s="768"/>
      <c r="O2" s="761"/>
      <c r="P2" s="192" t="s">
        <v>21</v>
      </c>
      <c r="Q2" s="163" t="s">
        <v>22</v>
      </c>
      <c r="R2" s="163"/>
      <c r="S2" s="163"/>
      <c r="T2" s="163"/>
      <c r="U2" s="164" t="s">
        <v>23</v>
      </c>
      <c r="V2" s="746"/>
      <c r="W2" s="744"/>
      <c r="X2" s="770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752" t="s">
        <v>24</v>
      </c>
      <c r="R2310" s="752"/>
      <c r="S2310" s="752"/>
      <c r="T2310" s="752"/>
      <c r="U2310" s="752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752"/>
      <c r="R2311" s="752"/>
      <c r="S2311" s="752"/>
      <c r="T2311" s="752"/>
      <c r="U2311" s="752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752"/>
      <c r="R2312" s="752"/>
      <c r="S2312" s="752"/>
      <c r="T2312" s="752"/>
      <c r="U2312" s="752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752"/>
      <c r="R2313" s="752"/>
      <c r="S2313" s="752"/>
      <c r="T2313" s="752"/>
      <c r="U2313" s="752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752"/>
      <c r="R2314" s="752"/>
      <c r="S2314" s="752"/>
      <c r="T2314" s="752"/>
      <c r="U2314" s="752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752"/>
      <c r="R2315" s="752"/>
      <c r="S2315" s="752"/>
      <c r="T2315" s="752"/>
      <c r="U2315" s="752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752" t="s">
        <v>25</v>
      </c>
      <c r="G2345" s="752"/>
      <c r="H2345" s="752"/>
      <c r="I2345" s="752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752"/>
      <c r="G2346" s="752"/>
      <c r="H2346" s="752"/>
      <c r="I2346" s="752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722" t="s">
        <v>24</v>
      </c>
      <c r="R2362" s="722"/>
      <c r="S2362" s="722"/>
      <c r="T2362" s="722"/>
      <c r="U2362" s="722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720"/>
      <c r="R2363" s="720"/>
      <c r="S2363" s="720"/>
      <c r="T2363" s="720"/>
      <c r="U2363" s="720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720"/>
      <c r="R2364" s="720"/>
      <c r="S2364" s="720"/>
      <c r="T2364" s="720"/>
      <c r="U2364" s="720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720"/>
      <c r="R2365" s="720"/>
      <c r="S2365" s="720"/>
      <c r="T2365" s="720"/>
      <c r="U2365" s="720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753" t="s">
        <v>26</v>
      </c>
      <c r="G2380" s="753"/>
      <c r="H2380" s="753"/>
      <c r="I2380" s="753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27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722" t="s">
        <v>24</v>
      </c>
      <c r="R2469" s="722"/>
      <c r="S2469" s="722"/>
      <c r="T2469" s="722"/>
      <c r="U2469" s="722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720"/>
      <c r="R2470" s="720"/>
      <c r="S2470" s="720"/>
      <c r="T2470" s="720"/>
      <c r="U2470" s="720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720"/>
      <c r="R2471" s="720"/>
      <c r="S2471" s="720"/>
      <c r="T2471" s="720"/>
      <c r="U2471" s="720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720"/>
      <c r="R2472" s="720"/>
      <c r="S2472" s="720"/>
      <c r="T2472" s="720"/>
      <c r="U2472" s="720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720"/>
      <c r="R2473" s="720"/>
      <c r="S2473" s="720"/>
      <c r="T2473" s="720"/>
      <c r="U2473" s="720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762" t="s">
        <v>24</v>
      </c>
      <c r="G2529" s="762"/>
      <c r="H2529" s="762"/>
      <c r="I2529" s="762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762"/>
      <c r="G2530" s="762"/>
      <c r="H2530" s="762"/>
      <c r="I2530" s="762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762"/>
      <c r="G2531" s="762"/>
      <c r="H2531" s="762"/>
      <c r="I2531" s="762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772" t="s">
        <v>24</v>
      </c>
      <c r="R2534" s="747"/>
      <c r="S2534" s="747"/>
      <c r="T2534" s="747"/>
      <c r="U2534" s="747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720" t="s">
        <v>24</v>
      </c>
      <c r="R2559" s="720"/>
      <c r="S2559" s="720"/>
      <c r="T2559" s="720"/>
      <c r="U2559" s="720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720"/>
      <c r="R2560" s="720"/>
      <c r="S2560" s="720"/>
      <c r="T2560" s="720"/>
      <c r="U2560" s="720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720"/>
      <c r="R2561" s="720"/>
      <c r="S2561" s="720"/>
      <c r="T2561" s="720"/>
      <c r="U2561" s="720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720"/>
      <c r="R2562" s="720"/>
      <c r="S2562" s="720"/>
      <c r="T2562" s="720"/>
      <c r="U2562" s="720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720"/>
      <c r="R2563" s="720"/>
      <c r="S2563" s="720"/>
      <c r="T2563" s="720"/>
      <c r="U2563" s="720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720"/>
      <c r="R2564" s="720"/>
      <c r="S2564" s="720"/>
      <c r="T2564" s="720"/>
      <c r="U2564" s="720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739" t="s">
        <v>28</v>
      </c>
      <c r="G2592" s="739"/>
      <c r="H2592" s="739"/>
      <c r="I2592" s="73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739"/>
      <c r="G2593" s="739"/>
      <c r="H2593" s="739"/>
      <c r="I2593" s="73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720" t="s">
        <v>29</v>
      </c>
      <c r="R2602" s="720"/>
      <c r="S2602" s="720"/>
      <c r="T2602" s="720"/>
      <c r="U2602" s="720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722" t="s">
        <v>24</v>
      </c>
      <c r="R2621" s="722"/>
      <c r="S2621" s="722"/>
      <c r="T2621" s="722"/>
      <c r="U2621" s="722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720"/>
      <c r="R2622" s="720"/>
      <c r="S2622" s="720"/>
      <c r="T2622" s="720"/>
      <c r="U2622" s="720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739" t="s">
        <v>24</v>
      </c>
      <c r="G2623" s="739"/>
      <c r="H2623" s="739"/>
      <c r="I2623" s="73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739" t="s">
        <v>30</v>
      </c>
      <c r="G2638" s="739"/>
      <c r="H2638" s="739"/>
      <c r="I2638" s="73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720" t="s">
        <v>24</v>
      </c>
      <c r="R2648" s="720"/>
      <c r="S2648" s="720"/>
      <c r="T2648" s="720"/>
      <c r="U2648" s="720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739" t="s">
        <v>31</v>
      </c>
      <c r="G2703" s="739"/>
      <c r="H2703" s="739"/>
      <c r="I2703" s="73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748" t="s">
        <v>32</v>
      </c>
      <c r="R2718" s="748"/>
      <c r="S2718" s="748"/>
      <c r="T2718" s="748"/>
      <c r="U2718" s="748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748" t="s">
        <v>33</v>
      </c>
      <c r="R2728" s="748"/>
      <c r="S2728" s="748"/>
      <c r="T2728" s="748"/>
      <c r="U2728" s="748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748"/>
      <c r="R2729" s="748"/>
      <c r="S2729" s="748"/>
      <c r="T2729" s="748"/>
      <c r="U2729" s="748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748"/>
      <c r="R2730" s="748"/>
      <c r="S2730" s="748"/>
      <c r="T2730" s="748"/>
      <c r="U2730" s="748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748"/>
      <c r="R2731" s="748"/>
      <c r="S2731" s="748"/>
      <c r="T2731" s="748"/>
      <c r="U2731" s="748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748"/>
      <c r="R2732" s="748"/>
      <c r="S2732" s="748"/>
      <c r="T2732" s="748"/>
      <c r="U2732" s="748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739" t="s">
        <v>34</v>
      </c>
      <c r="G2791" s="739"/>
      <c r="H2791" s="739"/>
      <c r="I2791" s="73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739"/>
      <c r="G2792" s="739"/>
      <c r="H2792" s="739"/>
      <c r="I2792" s="73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749" t="s">
        <v>24</v>
      </c>
      <c r="R2796" s="749"/>
      <c r="S2796" s="749"/>
      <c r="T2796" s="749"/>
      <c r="U2796" s="749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720" t="s">
        <v>24</v>
      </c>
      <c r="R2812" s="720"/>
      <c r="S2812" s="720"/>
      <c r="T2812" s="720"/>
      <c r="U2812" s="720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720"/>
      <c r="R2813" s="720"/>
      <c r="S2813" s="720"/>
      <c r="T2813" s="720"/>
      <c r="U2813" s="720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720"/>
      <c r="R2814" s="720"/>
      <c r="S2814" s="720"/>
      <c r="T2814" s="720"/>
      <c r="U2814" s="720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720"/>
      <c r="R2815" s="720"/>
      <c r="S2815" s="720"/>
      <c r="T2815" s="720"/>
      <c r="U2815" s="720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747"/>
      <c r="R2816" s="747"/>
      <c r="S2816" s="747"/>
      <c r="T2816" s="747"/>
      <c r="U2816" s="747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720" t="s">
        <v>24</v>
      </c>
      <c r="R2862" s="720"/>
      <c r="S2862" s="720"/>
      <c r="T2862" s="720"/>
      <c r="U2862" s="720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739" t="s">
        <v>28</v>
      </c>
      <c r="G2866" s="739"/>
      <c r="H2866" s="739"/>
      <c r="I2866" s="73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739"/>
      <c r="G2867" s="739"/>
      <c r="H2867" s="739"/>
      <c r="I2867" s="73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722" t="s">
        <v>24</v>
      </c>
      <c r="R2881" s="722"/>
      <c r="S2881" s="722"/>
      <c r="T2881" s="722"/>
      <c r="U2881" s="722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739" t="s">
        <v>24</v>
      </c>
      <c r="G2882" s="739"/>
      <c r="H2882" s="739"/>
      <c r="I2882" s="73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739" t="s">
        <v>35</v>
      </c>
      <c r="G2897" s="739"/>
      <c r="H2897" s="739"/>
      <c r="I2897" s="73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720" t="s">
        <v>24</v>
      </c>
      <c r="R2900" s="720"/>
      <c r="S2900" s="720"/>
      <c r="T2900" s="720"/>
      <c r="U2900" s="720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747"/>
      <c r="R2901" s="747"/>
      <c r="S2901" s="747"/>
      <c r="T2901" s="747"/>
      <c r="U2901" s="747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742" t="s">
        <v>24</v>
      </c>
      <c r="R2989" s="742"/>
      <c r="S2989" s="742"/>
      <c r="T2989" s="742"/>
      <c r="U2989" s="742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751"/>
      <c r="R2990" s="751"/>
      <c r="S2990" s="751"/>
      <c r="T2990" s="751"/>
      <c r="U2990" s="75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751"/>
      <c r="R2991" s="751"/>
      <c r="S2991" s="751"/>
      <c r="T2991" s="751"/>
      <c r="U2991" s="75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751"/>
      <c r="R2992" s="751"/>
      <c r="S2992" s="751"/>
      <c r="T2992" s="751"/>
      <c r="U2992" s="75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751"/>
      <c r="R2993" s="751"/>
      <c r="S2993" s="751"/>
      <c r="T2993" s="751"/>
      <c r="U2993" s="75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751"/>
      <c r="R2994" s="751"/>
      <c r="S2994" s="751"/>
      <c r="T2994" s="751"/>
      <c r="U2994" s="75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739" t="s">
        <v>36</v>
      </c>
      <c r="G3050" s="739"/>
      <c r="H3050" s="739"/>
      <c r="I3050" s="73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739"/>
      <c r="G3051" s="739"/>
      <c r="H3051" s="739"/>
      <c r="I3051" s="73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720" t="s">
        <v>37</v>
      </c>
      <c r="R3085" s="720"/>
      <c r="S3085" s="720"/>
      <c r="T3085" s="720"/>
      <c r="U3085" s="720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720"/>
      <c r="R3086" s="720"/>
      <c r="S3086" s="720"/>
      <c r="T3086" s="720"/>
      <c r="U3086" s="720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720"/>
      <c r="R3087" s="720"/>
      <c r="S3087" s="720"/>
      <c r="T3087" s="720"/>
      <c r="U3087" s="720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720"/>
      <c r="R3088" s="720"/>
      <c r="S3088" s="720"/>
      <c r="T3088" s="720"/>
      <c r="U3088" s="720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720"/>
      <c r="R3089" s="720"/>
      <c r="S3089" s="720"/>
      <c r="T3089" s="720"/>
      <c r="U3089" s="720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739" t="s">
        <v>36</v>
      </c>
      <c r="G3119" s="739"/>
      <c r="H3119" s="739"/>
      <c r="I3119" s="73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739"/>
      <c r="G3120" s="739"/>
      <c r="H3120" s="739"/>
      <c r="I3120" s="739"/>
      <c r="J3120" s="65"/>
      <c r="K3120" s="213"/>
      <c r="L3120" s="213"/>
      <c r="M3120" s="213"/>
      <c r="N3120" s="18"/>
      <c r="O3120" s="147"/>
      <c r="P3120" s="215"/>
      <c r="Q3120" s="720" t="s">
        <v>24</v>
      </c>
      <c r="R3120" s="720"/>
      <c r="S3120" s="720"/>
      <c r="T3120" s="720"/>
      <c r="U3120" s="720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738" t="s">
        <v>36</v>
      </c>
      <c r="G3140" s="738"/>
      <c r="H3140" s="738"/>
      <c r="I3140" s="738"/>
      <c r="J3140" s="393"/>
      <c r="K3140" s="219"/>
      <c r="L3140" s="219"/>
      <c r="M3140" s="219"/>
      <c r="N3140" s="20"/>
      <c r="O3140" s="150"/>
      <c r="P3140" s="207"/>
      <c r="Q3140" s="722" t="s">
        <v>24</v>
      </c>
      <c r="R3140" s="722"/>
      <c r="S3140" s="722"/>
      <c r="T3140" s="722"/>
      <c r="U3140" s="722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757" t="s">
        <v>36</v>
      </c>
      <c r="G3160" s="757"/>
      <c r="H3160" s="757"/>
      <c r="I3160" s="757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727" t="s">
        <v>38</v>
      </c>
      <c r="R3162" s="727"/>
      <c r="S3162" s="727"/>
      <c r="T3162" s="727"/>
      <c r="U3162" s="727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727" t="s">
        <v>38</v>
      </c>
      <c r="R3170" s="727"/>
      <c r="S3170" s="727"/>
      <c r="T3170" s="727"/>
      <c r="U3170" s="727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727"/>
      <c r="R3171" s="727"/>
      <c r="S3171" s="727"/>
      <c r="T3171" s="727"/>
      <c r="U3171" s="727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727"/>
      <c r="R3172" s="727"/>
      <c r="S3172" s="727"/>
      <c r="T3172" s="727"/>
      <c r="U3172" s="727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758" t="s">
        <v>39</v>
      </c>
      <c r="G3225" s="758"/>
      <c r="H3225" s="758"/>
      <c r="I3225" s="758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727" t="s">
        <v>38</v>
      </c>
      <c r="R3241" s="727"/>
      <c r="S3241" s="727"/>
      <c r="T3241" s="727"/>
      <c r="U3241" s="727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727"/>
      <c r="R3242" s="727"/>
      <c r="S3242" s="727"/>
      <c r="T3242" s="727"/>
      <c r="U3242" s="727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727"/>
      <c r="R3243" s="727"/>
      <c r="S3243" s="727"/>
      <c r="T3243" s="727"/>
      <c r="U3243" s="727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727"/>
      <c r="R3244" s="727"/>
      <c r="S3244" s="727"/>
      <c r="T3244" s="727"/>
      <c r="U3244" s="727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735" t="s">
        <v>38</v>
      </c>
      <c r="R3249" s="735"/>
      <c r="S3249" s="735"/>
      <c r="T3249" s="735"/>
      <c r="U3249" s="735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727"/>
      <c r="R3250" s="727"/>
      <c r="S3250" s="727"/>
      <c r="T3250" s="727"/>
      <c r="U3250" s="727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727"/>
      <c r="R3251" s="727"/>
      <c r="S3251" s="727"/>
      <c r="T3251" s="727"/>
      <c r="U3251" s="727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727"/>
      <c r="R3252" s="727"/>
      <c r="S3252" s="727"/>
      <c r="T3252" s="727"/>
      <c r="U3252" s="727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727"/>
      <c r="R3253" s="727"/>
      <c r="S3253" s="727"/>
      <c r="T3253" s="727"/>
      <c r="U3253" s="727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712" t="s">
        <v>40</v>
      </c>
      <c r="G3310" s="712"/>
      <c r="H3310" s="712"/>
      <c r="I3310" s="712"/>
      <c r="J3310" s="5"/>
      <c r="K3310" s="24"/>
      <c r="L3310" s="24"/>
      <c r="M3310" s="24"/>
      <c r="N3310" s="18"/>
      <c r="O3310" s="147"/>
      <c r="P3310" s="227"/>
      <c r="Q3310" s="734" t="s">
        <v>41</v>
      </c>
      <c r="R3310" s="734"/>
      <c r="S3310" s="734"/>
      <c r="T3310" s="734"/>
      <c r="U3310" s="734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712"/>
      <c r="G3311" s="712"/>
      <c r="H3311" s="712"/>
      <c r="I3311" s="712"/>
      <c r="J3311" s="5"/>
      <c r="K3311" s="24"/>
      <c r="L3311" s="24"/>
      <c r="M3311" s="24"/>
      <c r="N3311" s="18"/>
      <c r="O3311" s="147"/>
      <c r="P3311" s="227"/>
      <c r="Q3311" s="734"/>
      <c r="R3311" s="734"/>
      <c r="S3311" s="734"/>
      <c r="T3311" s="734"/>
      <c r="U3311" s="734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720" t="s">
        <v>42</v>
      </c>
      <c r="R3336" s="720"/>
      <c r="S3336" s="720"/>
      <c r="T3336" s="720"/>
      <c r="U3336" s="720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720"/>
      <c r="R3337" s="720"/>
      <c r="S3337" s="720"/>
      <c r="T3337" s="720"/>
      <c r="U3337" s="720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720"/>
      <c r="R3338" s="720"/>
      <c r="S3338" s="720"/>
      <c r="T3338" s="720"/>
      <c r="U3338" s="720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720"/>
      <c r="R3339" s="720"/>
      <c r="S3339" s="720"/>
      <c r="T3339" s="720"/>
      <c r="U3339" s="720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720"/>
      <c r="R3340" s="720"/>
      <c r="S3340" s="720"/>
      <c r="T3340" s="720"/>
      <c r="U3340" s="720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720" t="s">
        <v>42</v>
      </c>
      <c r="R3379" s="720"/>
      <c r="S3379" s="720"/>
      <c r="T3379" s="720"/>
      <c r="U3379" s="720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720"/>
      <c r="R3380" s="720"/>
      <c r="S3380" s="720"/>
      <c r="T3380" s="720"/>
      <c r="U3380" s="720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712" t="s">
        <v>40</v>
      </c>
      <c r="G3393" s="712"/>
      <c r="H3393" s="712"/>
      <c r="I3393" s="712"/>
      <c r="J3393" s="5"/>
      <c r="K3393" s="24"/>
      <c r="L3393" s="24"/>
      <c r="M3393" s="24"/>
      <c r="N3393" s="18"/>
      <c r="O3393" s="147"/>
      <c r="P3393" s="193"/>
      <c r="Q3393" s="720" t="s">
        <v>37</v>
      </c>
      <c r="R3393" s="720"/>
      <c r="S3393" s="720"/>
      <c r="T3393" s="720"/>
      <c r="U3393" s="720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712"/>
      <c r="G3394" s="712"/>
      <c r="H3394" s="712"/>
      <c r="I3394" s="712"/>
      <c r="J3394" s="5"/>
      <c r="K3394" s="24"/>
      <c r="L3394" s="24"/>
      <c r="M3394" s="24"/>
      <c r="N3394" s="18"/>
      <c r="O3394" s="147"/>
      <c r="P3394" s="227"/>
      <c r="Q3394" s="720"/>
      <c r="R3394" s="720"/>
      <c r="S3394" s="720"/>
      <c r="T3394" s="720"/>
      <c r="U3394" s="720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726" t="s">
        <v>39</v>
      </c>
      <c r="G3398" s="726"/>
      <c r="H3398" s="726"/>
      <c r="I3398" s="726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711" t="s">
        <v>39</v>
      </c>
      <c r="G3399" s="711"/>
      <c r="H3399" s="711"/>
      <c r="I3399" s="711"/>
      <c r="J3399" s="31"/>
      <c r="K3399" s="230"/>
      <c r="L3399" s="230"/>
      <c r="M3399" s="230"/>
      <c r="N3399" s="102"/>
      <c r="O3399" s="152"/>
      <c r="P3399" s="231"/>
      <c r="Q3399" s="742" t="s">
        <v>42</v>
      </c>
      <c r="R3399" s="742"/>
      <c r="S3399" s="742"/>
      <c r="T3399" s="742"/>
      <c r="U3399" s="742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712" t="s">
        <v>39</v>
      </c>
      <c r="G3419" s="712"/>
      <c r="H3419" s="712"/>
      <c r="I3419" s="712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720" t="s">
        <v>42</v>
      </c>
      <c r="R3424" s="720"/>
      <c r="S3424" s="720"/>
      <c r="T3424" s="720"/>
      <c r="U3424" s="720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712" t="s">
        <v>39</v>
      </c>
      <c r="G3484" s="712"/>
      <c r="H3484" s="712"/>
      <c r="I3484" s="712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722" t="s">
        <v>42</v>
      </c>
      <c r="R3509" s="722"/>
      <c r="S3509" s="722"/>
      <c r="T3509" s="722"/>
      <c r="U3509" s="722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720"/>
      <c r="R3510" s="720"/>
      <c r="S3510" s="720"/>
      <c r="T3510" s="720"/>
      <c r="U3510" s="720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720"/>
      <c r="R3511" s="720"/>
      <c r="S3511" s="720"/>
      <c r="T3511" s="720"/>
      <c r="U3511" s="720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720"/>
      <c r="R3512" s="720"/>
      <c r="S3512" s="720"/>
      <c r="T3512" s="720"/>
      <c r="U3512" s="720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720"/>
      <c r="R3513" s="720"/>
      <c r="S3513" s="720"/>
      <c r="T3513" s="720"/>
      <c r="U3513" s="720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712" t="s">
        <v>39</v>
      </c>
      <c r="G3569" s="712"/>
      <c r="H3569" s="712"/>
      <c r="I3569" s="712"/>
      <c r="J3569" s="5"/>
      <c r="K3569" s="24"/>
      <c r="L3569" s="24"/>
      <c r="M3569" s="24"/>
      <c r="N3569" s="18"/>
      <c r="O3569" s="147"/>
      <c r="P3569" s="227"/>
      <c r="Q3569" s="720" t="s">
        <v>42</v>
      </c>
      <c r="R3569" s="720"/>
      <c r="S3569" s="720"/>
      <c r="T3569" s="720"/>
      <c r="U3569" s="720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712"/>
      <c r="G3570" s="712"/>
      <c r="H3570" s="712"/>
      <c r="I3570" s="712"/>
      <c r="J3570" s="5"/>
      <c r="K3570" s="24"/>
      <c r="L3570" s="24"/>
      <c r="M3570" s="24"/>
      <c r="N3570" s="18"/>
      <c r="O3570" s="147"/>
      <c r="P3570" s="227"/>
      <c r="Q3570" s="720"/>
      <c r="R3570" s="720"/>
      <c r="S3570" s="720"/>
      <c r="T3570" s="720"/>
      <c r="U3570" s="720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711" t="s">
        <v>39</v>
      </c>
      <c r="G3574" s="711"/>
      <c r="H3574" s="711"/>
      <c r="I3574" s="711"/>
      <c r="J3574" s="31"/>
      <c r="K3574" s="230"/>
      <c r="L3574" s="230"/>
      <c r="M3574" s="230"/>
      <c r="N3574" s="20"/>
      <c r="P3574" s="228"/>
      <c r="Q3574" s="722" t="s">
        <v>42</v>
      </c>
      <c r="R3574" s="722"/>
      <c r="S3574" s="722"/>
      <c r="T3574" s="722"/>
      <c r="U3574" s="722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43</v>
      </c>
      <c r="P3575" s="227"/>
      <c r="Q3575" s="720"/>
      <c r="R3575" s="720"/>
      <c r="S3575" s="720"/>
      <c r="T3575" s="720"/>
      <c r="U3575" s="720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720" t="s">
        <v>42</v>
      </c>
      <c r="R3589" s="720"/>
      <c r="S3589" s="720"/>
      <c r="T3589" s="720"/>
      <c r="U3589" s="720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720"/>
      <c r="R3590" s="720"/>
      <c r="S3590" s="720"/>
      <c r="T3590" s="720"/>
      <c r="U3590" s="720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720"/>
      <c r="R3591" s="720"/>
      <c r="S3591" s="720"/>
      <c r="T3591" s="720"/>
      <c r="U3591" s="720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720"/>
      <c r="R3592" s="720"/>
      <c r="S3592" s="720"/>
      <c r="T3592" s="720"/>
      <c r="U3592" s="720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720"/>
      <c r="R3593" s="720"/>
      <c r="S3593" s="720"/>
      <c r="T3593" s="720"/>
      <c r="U3593" s="720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721"/>
      <c r="C3596" s="721"/>
      <c r="D3596" s="721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716"/>
      <c r="C3618" s="716"/>
      <c r="D3618" s="716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716"/>
      <c r="C3641" s="716"/>
      <c r="D3641" s="716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722" t="s">
        <v>42</v>
      </c>
      <c r="R3642" s="722"/>
      <c r="S3642" s="722"/>
      <c r="T3642" s="722"/>
      <c r="U3642" s="722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720"/>
      <c r="R3643" s="720"/>
      <c r="S3643" s="720"/>
      <c r="T3643" s="720"/>
      <c r="U3643" s="720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720"/>
      <c r="R3644" s="720"/>
      <c r="S3644" s="720"/>
      <c r="T3644" s="720"/>
      <c r="U3644" s="720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712" t="s">
        <v>39</v>
      </c>
      <c r="G3646" s="712"/>
      <c r="H3646" s="712"/>
      <c r="I3646" s="712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712"/>
      <c r="G3647" s="712"/>
      <c r="H3647" s="712"/>
      <c r="I3647" s="712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720" t="s">
        <v>42</v>
      </c>
      <c r="R3662" s="720"/>
      <c r="S3662" s="720"/>
      <c r="T3662" s="720"/>
      <c r="U3662" s="720"/>
      <c r="W3662" s="343"/>
    </row>
    <row r="3663" spans="1:24" s="125" customFormat="1" ht="15" customHeight="1" thickBot="1">
      <c r="A3663" s="235"/>
      <c r="B3663" s="716"/>
      <c r="C3663" s="716"/>
      <c r="D3663" s="716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722" t="s">
        <v>42</v>
      </c>
      <c r="R3664" s="722"/>
      <c r="S3664" s="722"/>
      <c r="T3664" s="722"/>
      <c r="U3664" s="722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712" t="s">
        <v>40</v>
      </c>
      <c r="G3668" s="712"/>
      <c r="H3668" s="712"/>
      <c r="I3668" s="712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716"/>
      <c r="C3687" s="716"/>
      <c r="D3687" s="716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712" t="s">
        <v>39</v>
      </c>
      <c r="G3689" s="712"/>
      <c r="H3689" s="712"/>
      <c r="I3689" s="712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712"/>
      <c r="G3690" s="712"/>
      <c r="H3690" s="712"/>
      <c r="I3690" s="712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720" t="s">
        <v>42</v>
      </c>
      <c r="R3703" s="720"/>
      <c r="S3703" s="720"/>
      <c r="T3703" s="720"/>
      <c r="U3703" s="720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716"/>
      <c r="C3709" s="716"/>
      <c r="D3709" s="716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716"/>
      <c r="C3732" s="716"/>
      <c r="D3732" s="716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712" t="s">
        <v>39</v>
      </c>
      <c r="G3751" s="712"/>
      <c r="H3751" s="712"/>
      <c r="I3751" s="712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716"/>
      <c r="C3777" s="716"/>
      <c r="D3777" s="716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738" t="s">
        <v>42</v>
      </c>
      <c r="R3778" s="738"/>
      <c r="S3778" s="738"/>
      <c r="T3778" s="738"/>
      <c r="U3778" s="738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739"/>
      <c r="R3779" s="739"/>
      <c r="S3779" s="739"/>
      <c r="T3779" s="739"/>
      <c r="U3779" s="73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739"/>
      <c r="R3780" s="739"/>
      <c r="S3780" s="739"/>
      <c r="T3780" s="739"/>
      <c r="U3780" s="73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739"/>
      <c r="R3781" s="739"/>
      <c r="S3781" s="739"/>
      <c r="T3781" s="739"/>
      <c r="U3781" s="73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739"/>
      <c r="R3782" s="739"/>
      <c r="S3782" s="739"/>
      <c r="T3782" s="739"/>
      <c r="U3782" s="73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716"/>
      <c r="C3801" s="716"/>
      <c r="D3801" s="716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716"/>
      <c r="C3824" s="716"/>
      <c r="D3824" s="716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712" t="s">
        <v>39</v>
      </c>
      <c r="G3841" s="712"/>
      <c r="H3841" s="712"/>
      <c r="I3841" s="712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712"/>
      <c r="G3842" s="712"/>
      <c r="H3842" s="712"/>
      <c r="I3842" s="712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715"/>
      <c r="C3846" s="715"/>
      <c r="D3846" s="715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711" t="s">
        <v>39</v>
      </c>
      <c r="G3847" s="711"/>
      <c r="H3847" s="711"/>
      <c r="I3847" s="711"/>
      <c r="J3847" s="31"/>
      <c r="K3847" s="230"/>
      <c r="L3847" s="230"/>
      <c r="M3847" s="230"/>
      <c r="O3847" s="169"/>
      <c r="P3847" s="228"/>
      <c r="Q3847" s="722" t="s">
        <v>44</v>
      </c>
      <c r="R3847" s="722"/>
      <c r="S3847" s="722"/>
      <c r="T3847" s="722"/>
      <c r="U3847" s="722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720"/>
      <c r="R3848" s="720"/>
      <c r="S3848" s="720"/>
      <c r="T3848" s="720"/>
      <c r="U3848" s="720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720"/>
      <c r="R3849" s="720"/>
      <c r="S3849" s="720"/>
      <c r="T3849" s="720"/>
      <c r="U3849" s="720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715"/>
      <c r="C3870" s="715"/>
      <c r="D3870" s="715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737" t="s">
        <v>44</v>
      </c>
      <c r="R3877" s="737"/>
      <c r="S3877" s="737"/>
      <c r="T3877" s="737"/>
      <c r="U3877" s="73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737"/>
      <c r="R3878" s="737"/>
      <c r="S3878" s="737"/>
      <c r="T3878" s="737"/>
      <c r="U3878" s="73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737"/>
      <c r="R3879" s="737"/>
      <c r="S3879" s="737"/>
      <c r="T3879" s="737"/>
      <c r="U3879" s="73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737"/>
      <c r="R3880" s="737"/>
      <c r="S3880" s="737"/>
      <c r="T3880" s="737"/>
      <c r="U3880" s="73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737"/>
      <c r="R3881" s="737"/>
      <c r="S3881" s="737"/>
      <c r="T3881" s="737"/>
      <c r="U3881" s="73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715"/>
      <c r="C3891" s="715"/>
      <c r="D3891" s="715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40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715"/>
      <c r="C3913" s="715"/>
      <c r="D3913" s="715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40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737" t="s">
        <v>44</v>
      </c>
      <c r="R3917" s="737"/>
      <c r="S3917" s="737"/>
      <c r="T3917" s="737"/>
      <c r="U3917" s="73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737"/>
      <c r="R3918" s="737"/>
      <c r="S3918" s="737"/>
      <c r="T3918" s="737"/>
      <c r="U3918" s="73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737" t="s">
        <v>36</v>
      </c>
      <c r="R3934" s="737"/>
      <c r="S3934" s="737"/>
      <c r="T3934" s="737"/>
      <c r="U3934" s="73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737"/>
      <c r="R3935" s="737"/>
      <c r="S3935" s="737"/>
      <c r="T3935" s="737"/>
      <c r="U3935" s="737"/>
    </row>
    <row r="3936" spans="1:24" ht="15" customHeight="1" thickBot="1">
      <c r="A3936" s="236"/>
      <c r="B3936" s="715"/>
      <c r="C3936" s="715"/>
      <c r="D3936" s="715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727" t="s">
        <v>45</v>
      </c>
      <c r="R3937" s="727"/>
      <c r="S3937" s="727"/>
      <c r="T3937" s="727"/>
      <c r="U3937" s="727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46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714" t="s">
        <v>46</v>
      </c>
      <c r="R3948" s="714"/>
      <c r="S3948" s="714"/>
      <c r="T3948" s="714"/>
      <c r="U3948" s="71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46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715"/>
      <c r="C3960" s="715"/>
      <c r="D3960" s="715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714" t="s">
        <v>46</v>
      </c>
      <c r="R3963" s="714"/>
      <c r="S3963" s="714"/>
      <c r="T3963" s="714"/>
      <c r="U3963" s="71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714" t="s">
        <v>46</v>
      </c>
      <c r="R3966" s="714"/>
      <c r="S3966" s="714"/>
      <c r="T3966" s="714"/>
      <c r="U3966" s="71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714"/>
      <c r="R3967" s="714"/>
      <c r="S3967" s="714"/>
      <c r="T3967" s="714"/>
      <c r="U3967" s="71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714"/>
      <c r="R3968" s="714"/>
      <c r="S3968" s="714"/>
      <c r="T3968" s="714"/>
      <c r="U3968" s="71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715"/>
      <c r="C3981" s="715"/>
      <c r="D3981" s="715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715"/>
      <c r="C4005" s="715"/>
      <c r="D4005" s="715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46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715"/>
      <c r="C4028" s="715"/>
      <c r="D4028" s="715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773"/>
      <c r="Z4042" s="773"/>
      <c r="AA4042" s="773"/>
      <c r="AB4042" s="773"/>
      <c r="AC4042" s="773"/>
      <c r="AD4042" s="773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773"/>
      <c r="Z4043" s="773"/>
      <c r="AA4043" s="773"/>
      <c r="AB4043" s="773"/>
      <c r="AC4043" s="773"/>
      <c r="AD4043" s="773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715"/>
      <c r="C4050" s="715"/>
      <c r="D4050" s="715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738" t="s">
        <v>42</v>
      </c>
      <c r="Z4051" s="738"/>
      <c r="AA4051" s="738"/>
      <c r="AB4051" s="738"/>
      <c r="AC4051" s="738"/>
      <c r="AD4051" s="738"/>
      <c r="AE4051" s="738"/>
      <c r="AF4051" s="738"/>
      <c r="AG4051" s="738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739"/>
      <c r="Z4052" s="739"/>
      <c r="AA4052" s="739"/>
      <c r="AB4052" s="739"/>
      <c r="AC4052" s="739"/>
      <c r="AD4052" s="739"/>
      <c r="AE4052" s="739"/>
      <c r="AF4052" s="739"/>
      <c r="AG4052" s="73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739"/>
      <c r="Z4053" s="739"/>
      <c r="AA4053" s="739"/>
      <c r="AB4053" s="739"/>
      <c r="AC4053" s="739"/>
      <c r="AD4053" s="739"/>
      <c r="AE4053" s="739"/>
      <c r="AF4053" s="739"/>
      <c r="AG4053" s="73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739"/>
      <c r="Z4054" s="739"/>
      <c r="AA4054" s="739"/>
      <c r="AB4054" s="739"/>
      <c r="AC4054" s="739"/>
      <c r="AD4054" s="739"/>
      <c r="AE4054" s="739"/>
      <c r="AF4054" s="739"/>
      <c r="AG4054" s="73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739"/>
      <c r="Z4055" s="739"/>
      <c r="AA4055" s="739"/>
      <c r="AB4055" s="739"/>
      <c r="AC4055" s="739"/>
      <c r="AD4055" s="739"/>
      <c r="AE4055" s="739"/>
      <c r="AF4055" s="739"/>
      <c r="AG4055" s="73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715"/>
      <c r="C4074" s="715"/>
      <c r="D4074" s="715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715"/>
      <c r="C4096" s="715"/>
      <c r="D4096" s="715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712" t="s">
        <v>39</v>
      </c>
      <c r="G4114" s="712"/>
      <c r="H4114" s="712"/>
      <c r="I4114" s="712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712"/>
      <c r="G4115" s="712"/>
      <c r="H4115" s="712"/>
      <c r="I4115" s="712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715"/>
      <c r="C4119" s="715"/>
      <c r="D4119" s="715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740" t="s">
        <v>47</v>
      </c>
      <c r="Q4141" s="741"/>
      <c r="R4141" s="741"/>
      <c r="S4141" s="741"/>
      <c r="T4141" s="741"/>
      <c r="U4141" s="741"/>
      <c r="V4141" s="741"/>
      <c r="W4141" s="741"/>
    </row>
    <row r="4142" spans="1:23" ht="15" customHeight="1" thickBot="1">
      <c r="A4142" s="236"/>
      <c r="B4142" s="715"/>
      <c r="C4142" s="715"/>
      <c r="D4142" s="715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730" t="s">
        <v>47</v>
      </c>
      <c r="Q4143" s="731"/>
      <c r="R4143" s="731"/>
      <c r="S4143" s="731"/>
      <c r="T4143" s="731"/>
      <c r="U4143" s="731"/>
      <c r="V4143" s="731"/>
      <c r="W4143" s="731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732"/>
      <c r="Q4144" s="733"/>
      <c r="R4144" s="733"/>
      <c r="S4144" s="733"/>
      <c r="T4144" s="733"/>
      <c r="U4144" s="733"/>
      <c r="V4144" s="733"/>
      <c r="W4144" s="733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732"/>
      <c r="Q4145" s="733"/>
      <c r="R4145" s="733"/>
      <c r="S4145" s="733"/>
      <c r="T4145" s="733"/>
      <c r="U4145" s="733"/>
      <c r="V4145" s="733"/>
      <c r="W4145" s="733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732"/>
      <c r="Q4146" s="733"/>
      <c r="R4146" s="733"/>
      <c r="S4146" s="733"/>
      <c r="T4146" s="733"/>
      <c r="U4146" s="733"/>
      <c r="V4146" s="733"/>
      <c r="W4146" s="733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715"/>
      <c r="C4163" s="715"/>
      <c r="D4163" s="715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715"/>
      <c r="C4185" s="715"/>
      <c r="D4185" s="715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736" t="s">
        <v>48</v>
      </c>
      <c r="G4199" s="73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736"/>
      <c r="G4200" s="73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715"/>
      <c r="C4208" s="715"/>
      <c r="D4208" s="715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727" t="s">
        <v>45</v>
      </c>
      <c r="R4209" s="727"/>
      <c r="S4209" s="727"/>
      <c r="T4209" s="727"/>
      <c r="U4209" s="727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727" t="s">
        <v>45</v>
      </c>
      <c r="R4210" s="727"/>
      <c r="S4210" s="727"/>
      <c r="T4210" s="727"/>
      <c r="U4210" s="727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46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46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715"/>
      <c r="C4231" s="715"/>
      <c r="D4231" s="715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727" t="s">
        <v>45</v>
      </c>
      <c r="R4232" s="727"/>
      <c r="S4232" s="727"/>
      <c r="T4232" s="727"/>
      <c r="U4232" s="727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715"/>
      <c r="C4253" s="715"/>
      <c r="D4253" s="715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715"/>
      <c r="C4277" s="715"/>
      <c r="D4277" s="715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712" t="s">
        <v>49</v>
      </c>
      <c r="G4294" s="712"/>
      <c r="H4294" s="712"/>
      <c r="I4294" s="712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715"/>
      <c r="C4299" s="715"/>
      <c r="D4299" s="715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50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786" t="s">
        <v>51</v>
      </c>
      <c r="Q4305" s="786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50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715"/>
      <c r="C4322" s="715"/>
      <c r="D4322" s="715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787" t="s">
        <v>50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788"/>
      <c r="Q4324" s="373" t="s">
        <v>51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788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788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788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788"/>
      <c r="Q4328" s="368" t="s">
        <v>50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715"/>
      <c r="C4346" s="715"/>
      <c r="D4346" s="715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715"/>
      <c r="C4367" s="715"/>
      <c r="D4367" s="715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712" t="s">
        <v>52</v>
      </c>
      <c r="G4386" s="712"/>
      <c r="H4386" s="712"/>
      <c r="I4386" s="712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712"/>
      <c r="G4387" s="712"/>
      <c r="H4387" s="712"/>
      <c r="I4387" s="712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715"/>
      <c r="C4391" s="715"/>
      <c r="D4391" s="715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715"/>
      <c r="C4413" s="715"/>
      <c r="D4413" s="715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718" t="s">
        <v>50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718" t="s">
        <v>51</v>
      </c>
      <c r="Q4426" s="71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718"/>
      <c r="Q4427" s="71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71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71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71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715"/>
      <c r="C4434" s="715"/>
      <c r="D4434" s="715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715"/>
      <c r="C4457" s="715"/>
      <c r="D4457" s="715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53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712" t="s">
        <v>52</v>
      </c>
      <c r="G4460" s="712"/>
      <c r="H4460" s="712"/>
      <c r="I4460" s="712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712"/>
      <c r="G4461" s="712"/>
      <c r="H4461" s="712"/>
      <c r="I4461" s="712"/>
      <c r="J4461" s="5"/>
      <c r="P4461" s="376" t="s">
        <v>51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728" t="s">
        <v>51</v>
      </c>
      <c r="Q4479" s="729"/>
      <c r="U4479" s="462">
        <v>0.1</v>
      </c>
    </row>
    <row r="4480" spans="1:23" ht="15" customHeight="1" thickBot="1">
      <c r="A4480" s="236"/>
      <c r="B4480" s="715"/>
      <c r="C4480" s="715"/>
      <c r="D4480" s="715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53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783" t="s">
        <v>51</v>
      </c>
      <c r="Q4481" s="783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712" t="s">
        <v>52</v>
      </c>
      <c r="G4482" s="712"/>
      <c r="H4482" s="712"/>
      <c r="I4482" s="712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712" t="s">
        <v>52</v>
      </c>
      <c r="G4497" s="712"/>
      <c r="H4497" s="712"/>
      <c r="I4497" s="712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715"/>
      <c r="C4502" s="715"/>
      <c r="D4502" s="715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53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54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715"/>
      <c r="C4525" s="715"/>
      <c r="D4525" s="715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53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715"/>
      <c r="C4549" s="715"/>
      <c r="D4549" s="715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53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712" t="s">
        <v>52</v>
      </c>
      <c r="G4570" s="712"/>
      <c r="H4570" s="712"/>
      <c r="I4570" s="712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715"/>
      <c r="C4571" s="715"/>
      <c r="D4571" s="715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53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725" t="s">
        <v>55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725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714" t="s">
        <v>49</v>
      </c>
      <c r="Q4590" s="714" t="s">
        <v>49</v>
      </c>
      <c r="U4590" s="462">
        <v>0.1</v>
      </c>
      <c r="W4590" s="771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714"/>
      <c r="Q4591" s="714"/>
      <c r="U4591" s="462">
        <v>0.1</v>
      </c>
      <c r="W4591" s="771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715"/>
      <c r="C4594" s="715"/>
      <c r="D4594" s="715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53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713" t="s">
        <v>49</v>
      </c>
      <c r="Q4595" s="25">
        <f>184.92/1177</f>
        <v>0.15711129991503822</v>
      </c>
      <c r="U4595" s="462">
        <v>0.1</v>
      </c>
      <c r="W4595" s="784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714"/>
      <c r="Q4596" s="25">
        <f>185.5/1183</f>
        <v>0.15680473372781065</v>
      </c>
      <c r="U4596" s="462">
        <v>0.1</v>
      </c>
      <c r="W4596" s="771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714"/>
      <c r="Q4597" s="25">
        <f>183.64/1168</f>
        <v>0.15722602739726027</v>
      </c>
      <c r="U4597" s="462">
        <v>0.1</v>
      </c>
      <c r="W4597" s="771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714"/>
      <c r="Q4598" s="25">
        <f>183.6/1167</f>
        <v>0.15732647814910025</v>
      </c>
      <c r="U4598" s="462">
        <v>0.1</v>
      </c>
      <c r="W4598" s="771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714"/>
      <c r="Q4599" s="25">
        <f>182.52/1157</f>
        <v>0.15775280898876406</v>
      </c>
      <c r="U4599" s="462">
        <v>0.1</v>
      </c>
      <c r="W4599" s="771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714"/>
      <c r="Q4600" s="25">
        <f>182.82/1161.5</f>
        <v>0.15739991390443392</v>
      </c>
      <c r="U4600" s="462">
        <v>0.1</v>
      </c>
      <c r="W4600" s="771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715"/>
      <c r="C4617" s="715"/>
      <c r="D4617" s="715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53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715"/>
      <c r="C4639" s="715"/>
      <c r="D4639" s="715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53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717" t="s">
        <v>51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717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717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712" t="s">
        <v>52</v>
      </c>
      <c r="G4658" s="712"/>
      <c r="H4658" s="712"/>
      <c r="I4658" s="712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715"/>
      <c r="C4662" s="715"/>
      <c r="D4662" s="715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53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715"/>
      <c r="C4683" s="715"/>
      <c r="D4683" s="715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53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714" t="s">
        <v>49</v>
      </c>
      <c r="Q4688" s="25">
        <f>181.83/1202.7</f>
        <v>0.15118483412322276</v>
      </c>
      <c r="U4688" s="458">
        <v>0.1</v>
      </c>
      <c r="W4688" s="785" t="s">
        <v>49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714"/>
      <c r="Q4689" s="714" t="s">
        <v>49</v>
      </c>
      <c r="U4689" s="458">
        <v>0.1</v>
      </c>
      <c r="W4689" s="785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714"/>
      <c r="Q4690" s="714"/>
      <c r="U4690" s="458">
        <v>0.1</v>
      </c>
      <c r="W4690" s="785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714"/>
      <c r="Q4691" s="714"/>
      <c r="U4691" s="458">
        <v>0.1</v>
      </c>
      <c r="W4691" s="785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714"/>
      <c r="Q4692" s="25">
        <f>183.28/1198.36</f>
        <v>0.15294235455122002</v>
      </c>
      <c r="U4692" s="458">
        <v>0.1</v>
      </c>
      <c r="W4692" s="785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714"/>
      <c r="Q4693" s="25">
        <f>182.78/1197</f>
        <v>0.15269841269841269</v>
      </c>
      <c r="U4693" s="458">
        <v>0.1</v>
      </c>
      <c r="W4693" s="785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715"/>
      <c r="C4705" s="715"/>
      <c r="D4705" s="715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53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712"/>
      <c r="C4724" s="712"/>
      <c r="D4724" s="712"/>
      <c r="E4724" s="712"/>
      <c r="F4724" s="712"/>
      <c r="G4724" s="712"/>
      <c r="H4724" s="712"/>
      <c r="I4724" s="712"/>
      <c r="J4724" s="712"/>
      <c r="K4724" s="712"/>
      <c r="L4724" s="712"/>
      <c r="M4724" s="712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712"/>
      <c r="C4725" s="712"/>
      <c r="D4725" s="712"/>
      <c r="E4725" s="712"/>
      <c r="F4725" s="712"/>
      <c r="G4725" s="712"/>
      <c r="H4725" s="712"/>
      <c r="I4725" s="712"/>
      <c r="J4725" s="712"/>
      <c r="K4725" s="712"/>
      <c r="L4725" s="712"/>
      <c r="M4725" s="712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715"/>
      <c r="C4729" s="715"/>
      <c r="D4729" s="715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53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49</v>
      </c>
      <c r="U4737" s="458">
        <v>0.1</v>
      </c>
      <c r="W4737" s="392" t="s">
        <v>49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715"/>
      <c r="C4751" s="715"/>
      <c r="D4751" s="715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53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711"/>
      <c r="C4752" s="711"/>
      <c r="D4752" s="711"/>
      <c r="E4752" s="711"/>
      <c r="F4752" s="711"/>
      <c r="G4752" s="711"/>
      <c r="H4752" s="711"/>
      <c r="I4752" s="711"/>
      <c r="J4752" s="711"/>
      <c r="K4752" s="711"/>
      <c r="L4752" s="711"/>
      <c r="M4752" s="711"/>
      <c r="P4752" s="25" t="s">
        <v>49</v>
      </c>
      <c r="Q4752" s="25">
        <f>175.95/1140.8</f>
        <v>0.15423387096774194</v>
      </c>
      <c r="U4752" s="458">
        <v>0.1</v>
      </c>
      <c r="W4752" s="392" t="s">
        <v>49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49</v>
      </c>
      <c r="U4755" s="458">
        <v>0.1</v>
      </c>
      <c r="W4755" s="392" t="s">
        <v>49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49</v>
      </c>
      <c r="U4756" s="458">
        <v>0.1</v>
      </c>
      <c r="W4756" s="392" t="s">
        <v>49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712"/>
      <c r="C4772" s="712"/>
      <c r="D4772" s="712"/>
      <c r="E4772" s="712"/>
      <c r="F4772" s="712"/>
      <c r="G4772" s="712"/>
      <c r="H4772" s="712"/>
      <c r="I4772" s="712"/>
      <c r="J4772" s="712"/>
      <c r="K4772" s="712"/>
      <c r="L4772" s="712"/>
      <c r="M4772" s="712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715"/>
      <c r="C4774" s="715"/>
      <c r="D4774" s="715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53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49</v>
      </c>
      <c r="U4777" s="458">
        <v>0.1</v>
      </c>
      <c r="W4777" s="392" t="s">
        <v>49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725" t="s">
        <v>56</v>
      </c>
      <c r="Q4781" s="25">
        <f>175.94/1156.5</f>
        <v>0.15213143104193688</v>
      </c>
      <c r="U4781" s="458">
        <v>0.1</v>
      </c>
      <c r="W4781" s="771" t="s">
        <v>56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725"/>
      <c r="Q4782" s="25">
        <f>175.94/1155.8</f>
        <v>0.15222356809136528</v>
      </c>
      <c r="U4782" s="458">
        <v>0.1</v>
      </c>
      <c r="W4782" s="771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715"/>
      <c r="C4797" s="715"/>
      <c r="D4797" s="715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53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715"/>
      <c r="C4819" s="715"/>
      <c r="D4819" s="715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53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712"/>
      <c r="C4840" s="712"/>
      <c r="D4840" s="712"/>
      <c r="E4840" s="712"/>
      <c r="F4840" s="712"/>
      <c r="G4840" s="712"/>
      <c r="H4840" s="712"/>
      <c r="I4840" s="712"/>
      <c r="J4840" s="712"/>
      <c r="K4840" s="712"/>
      <c r="L4840" s="712"/>
      <c r="M4840" s="712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715"/>
      <c r="C4843" s="715"/>
      <c r="D4843" s="715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53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719" t="s">
        <v>51</v>
      </c>
      <c r="U4852" s="458">
        <v>0.1</v>
      </c>
      <c r="W4852" s="771" t="s">
        <v>49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719"/>
      <c r="U4853" s="458">
        <v>0.1</v>
      </c>
      <c r="W4853" s="771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718" t="s">
        <v>51</v>
      </c>
      <c r="Q4854" s="719"/>
      <c r="U4854" s="458">
        <v>0.1</v>
      </c>
      <c r="W4854" s="771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718"/>
      <c r="Q4855" s="25">
        <f>166.02/1112.3</f>
        <v>0.14925829362582038</v>
      </c>
      <c r="U4855" s="458">
        <v>0.1</v>
      </c>
      <c r="W4855" s="771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715"/>
      <c r="C4866" s="715"/>
      <c r="D4866" s="715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53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782" t="s">
        <v>51</v>
      </c>
      <c r="Q4867" s="376" t="s">
        <v>51</v>
      </c>
      <c r="U4867" s="458">
        <v>0.1</v>
      </c>
      <c r="W4867" s="784" t="s">
        <v>49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718"/>
      <c r="Q4868" s="25">
        <f>165.28/1105.1</f>
        <v>0.14956112568998281</v>
      </c>
      <c r="U4868" s="458">
        <v>0.1</v>
      </c>
      <c r="W4868" s="771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718"/>
      <c r="Q4869" s="25">
        <f>165.28/1105.1</f>
        <v>0.14956112568998281</v>
      </c>
      <c r="U4869" s="458">
        <v>0.1</v>
      </c>
      <c r="W4869" s="771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718"/>
      <c r="Q4870" s="25">
        <f>165.28/1105.1</f>
        <v>0.14956112568998281</v>
      </c>
      <c r="U4870" s="458">
        <v>0.1</v>
      </c>
      <c r="W4870" s="771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718"/>
      <c r="Q4871" s="25">
        <f>165.94/1111.3</f>
        <v>0.14932061549536579</v>
      </c>
      <c r="U4871" s="458">
        <v>0.1</v>
      </c>
      <c r="W4871" s="771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715"/>
      <c r="C4888" s="715"/>
      <c r="D4888" s="715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53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715"/>
      <c r="C4911" s="715"/>
      <c r="D4911" s="715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53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712"/>
      <c r="C4929" s="712"/>
      <c r="D4929" s="712"/>
      <c r="E4929" s="712"/>
      <c r="F4929" s="712"/>
      <c r="G4929" s="712"/>
      <c r="H4929" s="712"/>
      <c r="I4929" s="712"/>
      <c r="J4929" s="712"/>
      <c r="K4929" s="712"/>
      <c r="L4929" s="712"/>
      <c r="M4929" s="712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712"/>
      <c r="C4930" s="712"/>
      <c r="D4930" s="712"/>
      <c r="E4930" s="712"/>
      <c r="F4930" s="712"/>
      <c r="G4930" s="712"/>
      <c r="H4930" s="712"/>
      <c r="I4930" s="712"/>
      <c r="J4930" s="712"/>
      <c r="K4930" s="712"/>
      <c r="L4930" s="712"/>
      <c r="M4930" s="712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715"/>
      <c r="C4934" s="715"/>
      <c r="D4934" s="715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53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718" t="s">
        <v>51</v>
      </c>
      <c r="Q4953" s="718" t="s">
        <v>51</v>
      </c>
      <c r="W4953" s="778" t="s">
        <v>51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718"/>
      <c r="Q4954" s="718"/>
      <c r="W4954" s="778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718"/>
      <c r="Q4955" s="718"/>
      <c r="W4955" s="778"/>
      <c r="X4955" s="536"/>
    </row>
    <row r="4956" spans="1:24" ht="15" customHeight="1" thickBot="1">
      <c r="A4956" s="236"/>
      <c r="B4956" s="715"/>
      <c r="C4956" s="715"/>
      <c r="D4956" s="715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53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776" t="s">
        <v>51</v>
      </c>
      <c r="Q4957" s="25">
        <f>169.01/1155.5</f>
        <v>0.14626568585028127</v>
      </c>
      <c r="W4957" s="774" t="s">
        <v>51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777"/>
      <c r="Q4958" s="25">
        <f>168.97/1155.2</f>
        <v>0.14626904432132964</v>
      </c>
      <c r="W4958" s="775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715"/>
      <c r="C4977" s="715"/>
      <c r="D4977" s="715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53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715"/>
      <c r="C5001" s="715"/>
      <c r="D5001" s="715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53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781" t="s">
        <v>57</v>
      </c>
      <c r="Q5002" s="25">
        <f>162.01/1113.8</f>
        <v>0.1454569940743401</v>
      </c>
      <c r="W5002" s="779" t="s">
        <v>58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717"/>
      <c r="Q5003" s="25">
        <f>162.67/1118.9</f>
        <v>0.14538385914737686</v>
      </c>
      <c r="W5003" s="780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712"/>
      <c r="C5011" s="712"/>
      <c r="D5011" s="712"/>
      <c r="E5011" s="712"/>
      <c r="F5011" s="712"/>
      <c r="G5011" s="712"/>
      <c r="H5011" s="712"/>
      <c r="I5011" s="712"/>
      <c r="J5011" s="712"/>
      <c r="K5011" s="712"/>
      <c r="L5011" s="712"/>
      <c r="M5011" s="712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712"/>
      <c r="C5012" s="712"/>
      <c r="D5012" s="712"/>
      <c r="E5012" s="712"/>
      <c r="F5012" s="712"/>
      <c r="G5012" s="712"/>
      <c r="H5012" s="712"/>
      <c r="I5012" s="712"/>
      <c r="J5012" s="712"/>
      <c r="K5012" s="712"/>
      <c r="L5012" s="712"/>
      <c r="M5012" s="712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715"/>
      <c r="C5022" s="715"/>
      <c r="D5022" s="715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53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711"/>
      <c r="C5023" s="711"/>
      <c r="D5023" s="711"/>
      <c r="E5023" s="711"/>
      <c r="F5023" s="711"/>
      <c r="G5023" s="711"/>
      <c r="H5023" s="711"/>
      <c r="I5023" s="711"/>
      <c r="J5023" s="711"/>
      <c r="K5023" s="711"/>
      <c r="L5023" s="711"/>
      <c r="M5023" s="711"/>
      <c r="P5023" s="451" t="s">
        <v>57</v>
      </c>
      <c r="Q5023" s="713" t="s">
        <v>49</v>
      </c>
      <c r="W5023" s="453" t="s">
        <v>57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714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714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714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46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712"/>
      <c r="C5043" s="712"/>
      <c r="D5043" s="712"/>
      <c r="E5043" s="712"/>
      <c r="F5043" s="712"/>
      <c r="G5043" s="712"/>
      <c r="H5043" s="712"/>
      <c r="I5043" s="712"/>
      <c r="J5043" s="712"/>
      <c r="K5043" s="712"/>
      <c r="L5043" s="712"/>
      <c r="M5043" s="712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715"/>
      <c r="C5046" s="715"/>
      <c r="D5046" s="715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53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715"/>
      <c r="C5069" s="715"/>
      <c r="D5069" s="715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53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715"/>
      <c r="C5091" s="715"/>
      <c r="D5091" s="715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53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57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712"/>
      <c r="C5111" s="712"/>
      <c r="D5111" s="712"/>
      <c r="E5111" s="712"/>
      <c r="F5111" s="712"/>
      <c r="G5111" s="712"/>
      <c r="H5111" s="712"/>
      <c r="I5111" s="712"/>
      <c r="J5111" s="712"/>
      <c r="K5111" s="712"/>
      <c r="L5111" s="712"/>
      <c r="M5111" s="712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715"/>
      <c r="C5115" s="715"/>
      <c r="D5115" s="715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53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715"/>
      <c r="C5137" s="715"/>
      <c r="D5137" s="715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53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715"/>
      <c r="C5160" s="715"/>
      <c r="D5160" s="715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53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715"/>
      <c r="C5183" s="715"/>
      <c r="D5183" s="715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53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712"/>
      <c r="C5200" s="712"/>
      <c r="D5200" s="712"/>
      <c r="E5200" s="712"/>
      <c r="F5200" s="712"/>
      <c r="G5200" s="712"/>
      <c r="H5200" s="712"/>
      <c r="I5200" s="712"/>
      <c r="J5200" s="712"/>
      <c r="K5200" s="712"/>
      <c r="L5200" s="712"/>
      <c r="M5200" s="712"/>
      <c r="P5200" s="278"/>
      <c r="X5200" s="536"/>
    </row>
    <row r="5201" spans="1:24" ht="15" customHeight="1">
      <c r="A5201" s="3">
        <v>43095</v>
      </c>
      <c r="B5201" s="712"/>
      <c r="C5201" s="712"/>
      <c r="D5201" s="712"/>
      <c r="E5201" s="712"/>
      <c r="F5201" s="712"/>
      <c r="G5201" s="712"/>
      <c r="H5201" s="712"/>
      <c r="I5201" s="712"/>
      <c r="J5201" s="712"/>
      <c r="K5201" s="712"/>
      <c r="L5201" s="712"/>
      <c r="M5201" s="712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715"/>
      <c r="C5205" s="715"/>
      <c r="D5205" s="715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53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715"/>
      <c r="C5228" s="715"/>
      <c r="D5228" s="715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53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790" t="s">
        <v>51</v>
      </c>
      <c r="Q5239" s="790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790"/>
      <c r="Q5240" s="790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790"/>
      <c r="Q5241" s="790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790"/>
      <c r="Q5242" s="790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790"/>
      <c r="Q5243" s="790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715"/>
      <c r="C5249" s="715"/>
      <c r="D5249" s="715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53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712"/>
      <c r="C5271" s="712"/>
      <c r="D5271" s="712"/>
      <c r="E5271" s="712"/>
      <c r="F5271" s="712"/>
      <c r="G5271" s="712"/>
      <c r="H5271" s="712"/>
      <c r="I5271" s="712"/>
      <c r="J5271" s="712"/>
      <c r="K5271" s="712"/>
      <c r="L5271" s="712"/>
      <c r="M5271" s="712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715"/>
      <c r="C5272" s="715"/>
      <c r="D5272" s="715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53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712"/>
      <c r="C5273" s="712"/>
      <c r="D5273" s="712"/>
      <c r="E5273" s="712"/>
      <c r="F5273" s="712"/>
      <c r="G5273" s="712"/>
      <c r="H5273" s="712"/>
      <c r="I5273" s="712"/>
      <c r="J5273" s="712"/>
      <c r="K5273" s="712"/>
      <c r="L5273" s="712"/>
      <c r="M5273" s="712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717" t="s">
        <v>59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717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50</v>
      </c>
    </row>
    <row r="5294" spans="1:24" ht="15" customHeight="1" thickBot="1">
      <c r="A5294" s="236"/>
      <c r="B5294" s="715"/>
      <c r="C5294" s="715"/>
      <c r="D5294" s="715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53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50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712"/>
      <c r="C5299" s="712"/>
      <c r="D5299" s="712"/>
      <c r="E5299" s="712"/>
      <c r="F5299" s="712"/>
      <c r="G5299" s="712"/>
      <c r="H5299" s="712"/>
      <c r="I5299" s="712"/>
      <c r="J5299" s="712"/>
      <c r="K5299" s="712"/>
      <c r="L5299" s="712"/>
      <c r="M5299" s="712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712"/>
      <c r="C5314" s="712"/>
      <c r="D5314" s="712"/>
      <c r="E5314" s="712"/>
      <c r="F5314" s="712"/>
      <c r="G5314" s="712"/>
      <c r="H5314" s="712"/>
      <c r="I5314" s="712"/>
      <c r="J5314" s="712"/>
      <c r="K5314" s="712"/>
      <c r="L5314" s="712"/>
      <c r="M5314" s="712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715"/>
      <c r="C5318" s="715"/>
      <c r="D5318" s="715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53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715"/>
      <c r="C5340" s="715"/>
      <c r="D5340" s="715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53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53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712"/>
      <c r="C5382" s="712"/>
      <c r="D5382" s="712"/>
      <c r="E5382" s="712"/>
      <c r="F5382" s="712"/>
      <c r="G5382" s="712"/>
      <c r="H5382" s="712"/>
      <c r="I5382" s="712"/>
      <c r="J5382" s="712"/>
      <c r="K5382" s="712"/>
      <c r="L5382" s="712"/>
      <c r="M5382" s="712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53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53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53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712"/>
      <c r="C5472" s="712"/>
      <c r="D5472" s="712"/>
      <c r="E5472" s="712"/>
      <c r="F5472" s="712"/>
      <c r="G5472" s="712"/>
      <c r="H5472" s="712"/>
      <c r="I5472" s="712"/>
      <c r="J5472" s="712"/>
      <c r="K5472" s="712"/>
      <c r="L5472" s="712"/>
      <c r="M5472" s="712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712"/>
      <c r="C5473" s="712"/>
      <c r="D5473" s="712"/>
      <c r="E5473" s="712"/>
      <c r="F5473" s="712"/>
      <c r="G5473" s="712"/>
      <c r="H5473" s="712"/>
      <c r="I5473" s="712"/>
      <c r="J5473" s="712"/>
      <c r="K5473" s="712"/>
      <c r="L5473" s="712"/>
      <c r="M5473" s="712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712"/>
      <c r="C5558" s="712"/>
      <c r="D5558" s="712"/>
      <c r="E5558" s="712"/>
      <c r="F5558" s="712"/>
      <c r="G5558" s="712"/>
      <c r="H5558" s="712"/>
      <c r="I5558" s="712"/>
      <c r="J5558" s="712"/>
      <c r="K5558" s="712"/>
      <c r="L5558" s="712"/>
      <c r="M5558" s="712"/>
      <c r="P5558" s="278"/>
      <c r="X5558" s="536"/>
    </row>
    <row r="5559" spans="1:24" ht="15" customHeight="1">
      <c r="A5559" s="3">
        <v>43577</v>
      </c>
      <c r="B5559" s="712"/>
      <c r="C5559" s="712"/>
      <c r="D5559" s="712"/>
      <c r="E5559" s="712"/>
      <c r="F5559" s="712"/>
      <c r="G5559" s="712"/>
      <c r="H5559" s="712"/>
      <c r="I5559" s="712"/>
      <c r="J5559" s="712"/>
      <c r="K5559" s="712"/>
      <c r="L5559" s="712"/>
      <c r="M5559" s="712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712"/>
      <c r="C5570" s="712"/>
      <c r="D5570" s="712"/>
      <c r="E5570" s="712"/>
      <c r="F5570" s="712"/>
      <c r="G5570" s="712"/>
      <c r="H5570" s="712"/>
      <c r="I5570" s="712"/>
      <c r="J5570" s="712"/>
      <c r="K5570" s="712"/>
      <c r="L5570" s="712"/>
      <c r="M5570" s="712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712"/>
      <c r="C5585" s="712"/>
      <c r="D5585" s="712"/>
      <c r="E5585" s="712"/>
      <c r="F5585" s="712"/>
      <c r="G5585" s="712"/>
      <c r="H5585" s="712"/>
      <c r="I5585" s="712"/>
      <c r="J5585" s="712"/>
      <c r="K5585" s="712"/>
      <c r="L5585" s="712"/>
      <c r="M5585" s="712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60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60</v>
      </c>
      <c r="D5617" s="5">
        <v>44700</v>
      </c>
      <c r="E5617" s="5">
        <f t="shared" ref="E5617:E5624" si="735">B5617+D5617</f>
        <v>63725</v>
      </c>
      <c r="F5617" s="4" t="s">
        <v>60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712"/>
      <c r="C5653" s="712"/>
      <c r="D5653" s="712"/>
      <c r="E5653" s="712"/>
      <c r="F5653" s="712"/>
      <c r="G5653" s="712"/>
      <c r="H5653" s="712"/>
      <c r="I5653" s="712"/>
      <c r="J5653" s="712"/>
      <c r="K5653" s="712"/>
      <c r="L5653" s="712"/>
      <c r="M5653" s="712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739" t="s">
        <v>61</v>
      </c>
      <c r="C5744" s="712"/>
      <c r="D5744" s="712"/>
      <c r="E5744" s="712"/>
      <c r="F5744" s="712"/>
      <c r="G5744" s="712"/>
      <c r="H5744" s="712"/>
      <c r="I5744" s="712"/>
      <c r="J5744" s="712"/>
      <c r="K5744" s="712"/>
      <c r="L5744" s="712"/>
      <c r="M5744" s="712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712"/>
      <c r="C5745" s="712"/>
      <c r="D5745" s="712"/>
      <c r="E5745" s="712"/>
      <c r="F5745" s="712"/>
      <c r="G5745" s="712"/>
      <c r="H5745" s="712"/>
      <c r="I5745" s="712"/>
      <c r="J5745" s="712"/>
      <c r="K5745" s="712"/>
      <c r="L5745" s="712"/>
      <c r="M5745" s="712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712" t="s">
        <v>62</v>
      </c>
      <c r="C5824" s="712"/>
      <c r="D5824" s="712"/>
      <c r="E5824" s="712"/>
      <c r="F5824" s="712"/>
      <c r="G5824" s="712"/>
      <c r="H5824" s="712"/>
      <c r="I5824" s="712"/>
      <c r="J5824" s="712"/>
      <c r="K5824" s="712"/>
      <c r="L5824" s="712"/>
      <c r="M5824" s="712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712"/>
      <c r="C5825" s="712"/>
      <c r="D5825" s="712"/>
      <c r="E5825" s="712"/>
      <c r="F5825" s="712"/>
      <c r="G5825" s="712"/>
      <c r="H5825" s="712"/>
      <c r="I5825" s="712"/>
      <c r="J5825" s="712"/>
      <c r="K5825" s="712"/>
      <c r="L5825" s="712"/>
      <c r="M5825" s="712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796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797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797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712" t="s">
        <v>62</v>
      </c>
      <c r="C5845" s="712"/>
      <c r="D5845" s="712"/>
      <c r="E5845" s="712"/>
      <c r="F5845" s="712"/>
      <c r="G5845" s="712"/>
      <c r="H5845" s="712"/>
      <c r="I5845" s="712"/>
      <c r="J5845" s="712"/>
      <c r="K5845" s="712"/>
      <c r="L5845" s="712"/>
      <c r="M5845" s="712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712" t="s">
        <v>62</v>
      </c>
      <c r="C5856" s="712"/>
      <c r="D5856" s="712"/>
      <c r="E5856" s="712"/>
      <c r="F5856" s="712"/>
      <c r="G5856" s="712"/>
      <c r="H5856" s="712"/>
      <c r="I5856" s="712"/>
      <c r="J5856" s="712"/>
      <c r="K5856" s="712"/>
      <c r="L5856" s="712"/>
      <c r="M5856" s="712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712" t="s">
        <v>62</v>
      </c>
      <c r="C5929" s="712"/>
      <c r="D5929" s="712"/>
      <c r="E5929" s="712"/>
      <c r="F5929" s="712"/>
      <c r="G5929" s="712"/>
      <c r="H5929" s="712"/>
      <c r="I5929" s="712"/>
      <c r="J5929" s="712"/>
      <c r="K5929" s="712"/>
      <c r="L5929" s="712"/>
      <c r="M5929" s="712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53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714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714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792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710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710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710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710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710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712" t="s">
        <v>62</v>
      </c>
      <c r="C6017" s="712"/>
      <c r="D6017" s="712"/>
      <c r="E6017" s="712"/>
      <c r="F6017" s="712"/>
      <c r="G6017" s="712"/>
      <c r="H6017" s="712"/>
      <c r="I6017" s="712"/>
      <c r="J6017" s="712"/>
      <c r="K6017" s="712"/>
      <c r="L6017" s="712"/>
      <c r="M6017" s="712"/>
      <c r="X6017" s="536"/>
    </row>
    <row r="6018" spans="1:24" ht="15" customHeight="1">
      <c r="A6018" s="3">
        <v>44193</v>
      </c>
      <c r="B6018" s="712"/>
      <c r="C6018" s="712"/>
      <c r="D6018" s="712"/>
      <c r="E6018" s="712"/>
      <c r="F6018" s="712"/>
      <c r="G6018" s="712"/>
      <c r="H6018" s="712"/>
      <c r="I6018" s="712"/>
      <c r="J6018" s="712"/>
      <c r="K6018" s="712"/>
      <c r="L6018" s="712"/>
      <c r="M6018" s="712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714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791"/>
      <c r="Q6052" s="714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791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791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791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791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712" t="s">
        <v>62</v>
      </c>
      <c r="C6090" s="712"/>
      <c r="D6090" s="712"/>
      <c r="E6090" s="712"/>
      <c r="F6090" s="712"/>
      <c r="G6090" s="712"/>
      <c r="H6090" s="712"/>
      <c r="I6090" s="712"/>
      <c r="J6090" s="712"/>
      <c r="K6090" s="712"/>
      <c r="L6090" s="712"/>
      <c r="M6090" s="712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712"/>
      <c r="C6091" s="712"/>
      <c r="D6091" s="712"/>
      <c r="E6091" s="712"/>
      <c r="F6091" s="712"/>
      <c r="G6091" s="712"/>
      <c r="H6091" s="712"/>
      <c r="I6091" s="712"/>
      <c r="J6091" s="712"/>
      <c r="K6091" s="712"/>
      <c r="L6091" s="712"/>
      <c r="M6091" s="712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711" t="s">
        <v>63</v>
      </c>
      <c r="C6112" s="711"/>
      <c r="D6112" s="711"/>
      <c r="E6112" s="711"/>
      <c r="F6112" s="711"/>
      <c r="G6112" s="711"/>
      <c r="H6112" s="711"/>
      <c r="I6112" s="711"/>
      <c r="J6112" s="711"/>
      <c r="K6112" s="711"/>
      <c r="L6112" s="711"/>
      <c r="M6112" s="711"/>
      <c r="N6112" s="711"/>
      <c r="O6112" s="711"/>
      <c r="P6112" s="711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789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789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712" t="s">
        <v>62</v>
      </c>
      <c r="C6132" s="712"/>
      <c r="D6132" s="712"/>
      <c r="E6132" s="712"/>
      <c r="F6132" s="712"/>
      <c r="G6132" s="712"/>
      <c r="H6132" s="712"/>
      <c r="I6132" s="712"/>
      <c r="J6132" s="712"/>
      <c r="K6132" s="712"/>
      <c r="L6132" s="712"/>
      <c r="M6132" s="712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712" t="s">
        <v>62</v>
      </c>
      <c r="C6200" s="795"/>
      <c r="D6200" s="795"/>
      <c r="E6200" s="795"/>
      <c r="F6200" s="795"/>
      <c r="G6200" s="795"/>
      <c r="H6200" s="795"/>
      <c r="I6200" s="795"/>
      <c r="J6200" s="795"/>
      <c r="K6200" s="795"/>
      <c r="L6200" s="795"/>
      <c r="M6200" s="795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712" t="s">
        <v>62</v>
      </c>
      <c r="C6289" s="793"/>
      <c r="D6289" s="793"/>
      <c r="E6289" s="793"/>
      <c r="F6289" s="793"/>
      <c r="G6289" s="793"/>
      <c r="H6289" s="793"/>
      <c r="I6289" s="793"/>
      <c r="J6289" s="793"/>
      <c r="K6289" s="793"/>
      <c r="L6289" s="793"/>
      <c r="M6289" s="793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793"/>
      <c r="C6290" s="793"/>
      <c r="D6290" s="793"/>
      <c r="E6290" s="793"/>
      <c r="F6290" s="793"/>
      <c r="G6290" s="793"/>
      <c r="H6290" s="793"/>
      <c r="I6290" s="793"/>
      <c r="J6290" s="793"/>
      <c r="K6290" s="793"/>
      <c r="L6290" s="793"/>
      <c r="M6290" s="793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711" t="s">
        <v>62</v>
      </c>
      <c r="C6295" s="794"/>
      <c r="D6295" s="794"/>
      <c r="E6295" s="794"/>
      <c r="F6295" s="794"/>
      <c r="G6295" s="794"/>
      <c r="H6295" s="794"/>
      <c r="I6295" s="794"/>
      <c r="J6295" s="794"/>
      <c r="K6295" s="794"/>
      <c r="L6295" s="794"/>
      <c r="M6295" s="794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712" t="s">
        <v>62</v>
      </c>
      <c r="C6372" s="793"/>
      <c r="D6372" s="793"/>
      <c r="E6372" s="793"/>
      <c r="F6372" s="793"/>
      <c r="G6372" s="793"/>
      <c r="H6372" s="793"/>
      <c r="I6372" s="793"/>
      <c r="J6372" s="793"/>
      <c r="K6372" s="793"/>
      <c r="L6372" s="793"/>
      <c r="M6372" s="793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793"/>
      <c r="C6373" s="793"/>
      <c r="D6373" s="793"/>
      <c r="E6373" s="793"/>
      <c r="F6373" s="793"/>
      <c r="G6373" s="793"/>
      <c r="H6373" s="793"/>
      <c r="I6373" s="793"/>
      <c r="J6373" s="793"/>
      <c r="K6373" s="793"/>
      <c r="L6373" s="793"/>
      <c r="M6373" s="793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711" t="s">
        <v>62</v>
      </c>
      <c r="C6384" s="711"/>
      <c r="D6384" s="711"/>
      <c r="E6384" s="711"/>
      <c r="F6384" s="711"/>
      <c r="G6384" s="711"/>
      <c r="H6384" s="711"/>
      <c r="I6384" s="711"/>
      <c r="J6384" s="711"/>
      <c r="K6384" s="711"/>
      <c r="L6384" s="711"/>
      <c r="M6384" s="711"/>
      <c r="P6384" s="792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710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710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712" t="s">
        <v>62</v>
      </c>
      <c r="C6408" s="712"/>
      <c r="D6408" s="712"/>
      <c r="E6408" s="712"/>
      <c r="F6408" s="712"/>
      <c r="G6408" s="712"/>
      <c r="H6408" s="712"/>
      <c r="I6408" s="712"/>
      <c r="J6408" s="712"/>
      <c r="K6408" s="712"/>
      <c r="L6408" s="712"/>
      <c r="M6408" s="712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712"/>
      <c r="C6409" s="712"/>
      <c r="D6409" s="712"/>
      <c r="E6409" s="712"/>
      <c r="F6409" s="712"/>
      <c r="G6409" s="712"/>
      <c r="H6409" s="712"/>
      <c r="I6409" s="712"/>
      <c r="J6409" s="712"/>
      <c r="K6409" s="712"/>
      <c r="L6409" s="712"/>
      <c r="M6409" s="712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60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60</v>
      </c>
      <c r="D6437" s="4">
        <v>2625</v>
      </c>
      <c r="E6437" s="4">
        <v>39275</v>
      </c>
      <c r="F6437" s="4" t="s">
        <v>60</v>
      </c>
      <c r="G6437" s="4" t="s">
        <v>60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60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60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712" t="s">
        <v>62</v>
      </c>
      <c r="C6472" s="712"/>
      <c r="D6472" s="712"/>
      <c r="E6472" s="712"/>
      <c r="F6472" s="712"/>
      <c r="G6472" s="712"/>
      <c r="H6472" s="712"/>
      <c r="I6472" s="712"/>
      <c r="J6472" s="712"/>
      <c r="K6472" s="712"/>
      <c r="L6472" s="712"/>
      <c r="M6472" s="712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60</v>
      </c>
      <c r="G6496" s="4" t="s">
        <v>60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792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710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710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710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710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60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60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60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712" t="s">
        <v>62</v>
      </c>
      <c r="C6561" s="712"/>
      <c r="D6561" s="712"/>
      <c r="E6561" s="712"/>
      <c r="F6561" s="712"/>
      <c r="G6561" s="712"/>
      <c r="H6561" s="712"/>
      <c r="I6561" s="712"/>
      <c r="J6561" s="712"/>
      <c r="K6561" s="712"/>
      <c r="L6561" s="712"/>
      <c r="M6561" s="712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712"/>
      <c r="C6562" s="712"/>
      <c r="D6562" s="712"/>
      <c r="E6562" s="712"/>
      <c r="F6562" s="712"/>
      <c r="G6562" s="712"/>
      <c r="H6562" s="712"/>
      <c r="I6562" s="712"/>
      <c r="J6562" s="712"/>
      <c r="K6562" s="712"/>
      <c r="L6562" s="712"/>
      <c r="M6562" s="712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711" t="s">
        <v>62</v>
      </c>
      <c r="C6567" s="711"/>
      <c r="D6567" s="711"/>
      <c r="E6567" s="711"/>
      <c r="F6567" s="711"/>
      <c r="G6567" s="711"/>
      <c r="H6567" s="711"/>
      <c r="I6567" s="711"/>
      <c r="J6567" s="711"/>
      <c r="K6567" s="711"/>
      <c r="L6567" s="711"/>
      <c r="M6567" s="711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550">
        <v>44946</v>
      </c>
      <c r="B6581" s="4">
        <v>17775</v>
      </c>
      <c r="C6581" s="549">
        <v>0</v>
      </c>
      <c r="D6581" s="549">
        <v>1550</v>
      </c>
      <c r="E6581" s="549">
        <v>20250</v>
      </c>
      <c r="F6581" s="4">
        <v>0</v>
      </c>
      <c r="G6581" s="549">
        <v>725</v>
      </c>
      <c r="H6581" s="549">
        <v>3300</v>
      </c>
      <c r="I6581" s="130">
        <f t="shared" ref="I6581" si="1786">H6581/E6581</f>
        <v>0.16296296296296298</v>
      </c>
      <c r="J6581" s="549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550">
        <v>44949</v>
      </c>
      <c r="B6582" s="4">
        <v>17775</v>
      </c>
      <c r="C6582" s="549">
        <v>0</v>
      </c>
      <c r="D6582" s="549">
        <v>1550</v>
      </c>
      <c r="E6582" s="549">
        <v>20250</v>
      </c>
      <c r="F6582" s="4">
        <v>0</v>
      </c>
      <c r="G6582" s="549">
        <v>0</v>
      </c>
      <c r="H6582" s="549">
        <v>3300</v>
      </c>
      <c r="I6582" s="130">
        <f t="shared" ref="I6582" si="1788">H6582/E6582</f>
        <v>0.16296296296296298</v>
      </c>
      <c r="J6582" s="549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710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550">
        <v>44950</v>
      </c>
      <c r="B6583" s="4">
        <v>17775</v>
      </c>
      <c r="C6583" s="549">
        <v>0</v>
      </c>
      <c r="D6583" s="549">
        <v>1550</v>
      </c>
      <c r="E6583" s="549">
        <v>20250</v>
      </c>
      <c r="F6583" s="4">
        <v>0</v>
      </c>
      <c r="G6583" s="549">
        <v>0</v>
      </c>
      <c r="H6583" s="549">
        <v>3300</v>
      </c>
      <c r="I6583" s="130">
        <f t="shared" ref="I6583:I6584" si="1791">H6583/E6583</f>
        <v>0.16296296296296298</v>
      </c>
      <c r="J6583" s="549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710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554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563"/>
      <c r="P6584" s="710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557">
        <v>44952</v>
      </c>
      <c r="B6585" s="4">
        <v>17775</v>
      </c>
      <c r="C6585" s="556">
        <v>0</v>
      </c>
      <c r="D6585" s="556">
        <v>1550</v>
      </c>
      <c r="E6585" s="556">
        <v>20250</v>
      </c>
      <c r="F6585" s="4">
        <v>0</v>
      </c>
      <c r="G6585" s="556">
        <v>0</v>
      </c>
      <c r="H6585" s="556">
        <v>3400</v>
      </c>
      <c r="I6585" s="130">
        <f t="shared" ref="I6585" si="1795">H6585/E6585</f>
        <v>0.16790123456790124</v>
      </c>
      <c r="J6585" s="556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563"/>
      <c r="P6585" s="710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567">
        <v>44953</v>
      </c>
      <c r="B6586" s="4">
        <v>17775</v>
      </c>
      <c r="C6586" s="566">
        <v>0</v>
      </c>
      <c r="D6586" s="566">
        <v>1550</v>
      </c>
      <c r="E6586" s="566">
        <v>20250</v>
      </c>
      <c r="F6586" s="4">
        <v>0</v>
      </c>
      <c r="G6586" s="566">
        <v>0</v>
      </c>
      <c r="H6586" s="566">
        <v>3400</v>
      </c>
      <c r="I6586" s="130">
        <f t="shared" ref="I6586" si="1799">H6586/E6586</f>
        <v>0.16790123456790124</v>
      </c>
      <c r="J6586" s="566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563"/>
      <c r="P6586" s="710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571">
        <v>44956</v>
      </c>
      <c r="B6587" s="4">
        <v>17775</v>
      </c>
      <c r="C6587" s="570">
        <v>0</v>
      </c>
      <c r="D6587" s="570">
        <v>1550</v>
      </c>
      <c r="E6587" s="570">
        <v>20250</v>
      </c>
      <c r="F6587" s="4">
        <v>0</v>
      </c>
      <c r="G6587" s="570">
        <v>0</v>
      </c>
      <c r="H6587" s="10">
        <v>3400</v>
      </c>
      <c r="I6587" s="130">
        <f t="shared" ref="I6587" si="1802">H6587/E6587</f>
        <v>0.16790123456790124</v>
      </c>
      <c r="J6587" s="570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563"/>
      <c r="P6587" s="562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576">
        <v>44957</v>
      </c>
      <c r="B6588" s="4">
        <v>17775</v>
      </c>
      <c r="C6588" s="574">
        <v>0</v>
      </c>
      <c r="D6588" s="574">
        <v>1550</v>
      </c>
      <c r="E6588" s="574">
        <v>20250</v>
      </c>
      <c r="F6588" s="4">
        <v>0</v>
      </c>
      <c r="G6588" s="574">
        <v>0</v>
      </c>
      <c r="H6588" s="10">
        <v>3400</v>
      </c>
      <c r="I6588" s="130">
        <f t="shared" ref="I6588" si="1805">H6588/E6588</f>
        <v>0.16790123456790124</v>
      </c>
      <c r="J6588" s="574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562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575"/>
      <c r="B6589" s="575"/>
      <c r="C6589" s="575"/>
      <c r="D6589" s="575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581">
        <v>44958</v>
      </c>
      <c r="B6590" s="4">
        <v>17775</v>
      </c>
      <c r="C6590" s="580">
        <v>0</v>
      </c>
      <c r="D6590" s="580">
        <v>1525</v>
      </c>
      <c r="E6590" s="580">
        <v>20225</v>
      </c>
      <c r="F6590" s="4">
        <v>0</v>
      </c>
      <c r="G6590" s="589">
        <v>25</v>
      </c>
      <c r="H6590" s="10">
        <v>3375</v>
      </c>
      <c r="I6590" s="130">
        <f t="shared" ref="I6590:I6596" si="1808">H6590/E6590</f>
        <v>0.1668726823238566</v>
      </c>
      <c r="J6590" s="589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94"/>
      <c r="P6590" s="562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592">
        <v>44959</v>
      </c>
      <c r="B6591" s="4">
        <v>17775</v>
      </c>
      <c r="C6591" s="591">
        <v>0</v>
      </c>
      <c r="D6591" s="591">
        <v>1525</v>
      </c>
      <c r="E6591" s="591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91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562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599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600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601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600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602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600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606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605">
        <v>109749</v>
      </c>
      <c r="K6595" s="22">
        <v>2130</v>
      </c>
      <c r="L6595" s="6">
        <v>2121</v>
      </c>
      <c r="M6595" s="137">
        <f t="shared" si="1812"/>
        <v>-9</v>
      </c>
      <c r="P6595" s="600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608">
        <v>44966</v>
      </c>
      <c r="B6596" s="4">
        <v>19775</v>
      </c>
      <c r="C6596" s="607">
        <v>0</v>
      </c>
      <c r="D6596" s="607">
        <v>1450</v>
      </c>
      <c r="E6596" s="607">
        <v>22150</v>
      </c>
      <c r="F6596" s="4">
        <v>0</v>
      </c>
      <c r="G6596" s="607">
        <v>25</v>
      </c>
      <c r="H6596" s="607">
        <v>3300</v>
      </c>
      <c r="I6596" s="130">
        <f t="shared" si="1808"/>
        <v>0.1489841986455982</v>
      </c>
      <c r="J6596" s="607">
        <v>107191</v>
      </c>
      <c r="K6596" s="22">
        <v>2130</v>
      </c>
      <c r="L6596" s="6">
        <v>2125</v>
      </c>
      <c r="M6596" s="137">
        <f t="shared" si="1812"/>
        <v>-5</v>
      </c>
      <c r="P6596" s="600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610">
        <v>44967</v>
      </c>
      <c r="B6597" s="4">
        <v>19775</v>
      </c>
      <c r="C6597" s="609">
        <v>0</v>
      </c>
      <c r="D6597" s="609">
        <v>1425</v>
      </c>
      <c r="E6597" s="609">
        <v>22125</v>
      </c>
      <c r="F6597" s="4">
        <v>0</v>
      </c>
      <c r="G6597" s="609">
        <v>25</v>
      </c>
      <c r="H6597" s="609">
        <v>3275</v>
      </c>
      <c r="I6597" s="130">
        <f t="shared" ref="I6597" si="1814">H6597/E6597</f>
        <v>0.1480225988700565</v>
      </c>
      <c r="J6597" s="609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600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614">
        <v>44970</v>
      </c>
      <c r="B6598" s="4">
        <v>19775</v>
      </c>
      <c r="C6598" s="613">
        <v>0</v>
      </c>
      <c r="D6598" s="613">
        <v>1425</v>
      </c>
      <c r="E6598" s="613">
        <v>22125</v>
      </c>
      <c r="F6598" s="4">
        <v>0</v>
      </c>
      <c r="G6598" s="4">
        <v>0</v>
      </c>
      <c r="H6598" s="613">
        <v>3275</v>
      </c>
      <c r="I6598" s="130">
        <f t="shared" ref="I6598" si="1818">H6598/E6598</f>
        <v>0.1480225988700565</v>
      </c>
      <c r="J6598" s="613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600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618">
        <v>44971</v>
      </c>
      <c r="B6599" s="4">
        <v>19775</v>
      </c>
      <c r="C6599" s="617">
        <v>0</v>
      </c>
      <c r="D6599" s="617">
        <v>1425</v>
      </c>
      <c r="E6599" s="617">
        <v>22125</v>
      </c>
      <c r="F6599" s="4">
        <v>0</v>
      </c>
      <c r="G6599" s="4">
        <v>0</v>
      </c>
      <c r="H6599" s="617">
        <v>5375</v>
      </c>
      <c r="I6599" s="130">
        <f t="shared" ref="I6599" si="1822">H6599/E6599</f>
        <v>0.24293785310734464</v>
      </c>
      <c r="J6599" s="617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600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622">
        <v>44972</v>
      </c>
      <c r="B6600" s="4">
        <v>22150</v>
      </c>
      <c r="C6600" s="621">
        <v>0</v>
      </c>
      <c r="D6600" s="621">
        <v>1425</v>
      </c>
      <c r="E6600" s="621">
        <v>24500</v>
      </c>
      <c r="F6600" s="4">
        <v>2375</v>
      </c>
      <c r="G6600" s="4">
        <v>0</v>
      </c>
      <c r="H6600" s="621">
        <v>5375</v>
      </c>
      <c r="I6600" s="130">
        <f t="shared" ref="I6600" si="1826">H6600/E6600</f>
        <v>0.21938775510204081</v>
      </c>
      <c r="J6600" s="621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600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626">
        <v>44973</v>
      </c>
      <c r="B6601" s="4">
        <v>22350</v>
      </c>
      <c r="C6601" s="625">
        <v>0</v>
      </c>
      <c r="D6601" s="625">
        <v>1425</v>
      </c>
      <c r="E6601" s="625">
        <v>24700</v>
      </c>
      <c r="F6601" s="4">
        <v>200</v>
      </c>
      <c r="G6601" s="4">
        <v>0</v>
      </c>
      <c r="H6601" s="625">
        <v>5375</v>
      </c>
      <c r="I6601" s="130">
        <f t="shared" ref="I6601" si="1830">H6601/E6601</f>
        <v>0.21761133603238866</v>
      </c>
      <c r="J6601" s="62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563"/>
      <c r="P6601" s="600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630">
        <v>44974</v>
      </c>
      <c r="B6602" s="4">
        <v>22650</v>
      </c>
      <c r="C6602" s="629">
        <v>0</v>
      </c>
      <c r="D6602" s="629">
        <v>1425</v>
      </c>
      <c r="E6602" s="629">
        <v>25000</v>
      </c>
      <c r="F6602" s="4">
        <v>300</v>
      </c>
      <c r="G6602" s="4">
        <v>0</v>
      </c>
      <c r="H6602" s="629">
        <v>5375</v>
      </c>
      <c r="I6602" s="130">
        <f>H6602/E6602</f>
        <v>0.215</v>
      </c>
      <c r="J6602" s="637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563"/>
      <c r="P6602" s="600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634">
        <v>44977</v>
      </c>
      <c r="B6603" s="4">
        <v>22650</v>
      </c>
      <c r="C6603" s="633">
        <v>0</v>
      </c>
      <c r="D6603" s="633">
        <v>1400</v>
      </c>
      <c r="E6603" s="633">
        <v>24975</v>
      </c>
      <c r="F6603" s="4">
        <v>0</v>
      </c>
      <c r="G6603" s="4">
        <v>25</v>
      </c>
      <c r="H6603" s="633">
        <v>5350</v>
      </c>
      <c r="I6603" s="130">
        <f t="shared" ref="I6603" si="1837">H6603/E6603</f>
        <v>0.21421421421421422</v>
      </c>
      <c r="J6603" s="633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563"/>
      <c r="P6603" s="600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639">
        <v>44978</v>
      </c>
      <c r="B6604" s="4">
        <v>22825</v>
      </c>
      <c r="C6604" s="638">
        <v>0</v>
      </c>
      <c r="D6604" s="638">
        <v>1400</v>
      </c>
      <c r="E6604" s="638">
        <v>25150</v>
      </c>
      <c r="F6604" s="4">
        <v>175</v>
      </c>
      <c r="G6604" s="4">
        <v>0</v>
      </c>
      <c r="H6604" s="638">
        <v>5350</v>
      </c>
      <c r="I6604" s="130">
        <f t="shared" ref="I6604:I6609" si="1841">H6604/E6604</f>
        <v>0.21272365805168986</v>
      </c>
      <c r="J6604" s="638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600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642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600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64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600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645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644">
        <v>104483</v>
      </c>
      <c r="K6607" s="22">
        <v>2066</v>
      </c>
      <c r="L6607" s="6">
        <v>2068</v>
      </c>
      <c r="M6607" s="137">
        <f t="shared" si="1842"/>
        <v>2</v>
      </c>
      <c r="P6607" s="600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647">
        <v>44984</v>
      </c>
      <c r="B6608" s="4">
        <v>22775</v>
      </c>
      <c r="C6608" s="646">
        <v>0</v>
      </c>
      <c r="D6608" s="646">
        <v>1400</v>
      </c>
      <c r="E6608" s="646">
        <v>25100</v>
      </c>
      <c r="F6608" s="4">
        <v>0</v>
      </c>
      <c r="G6608" s="646">
        <v>0</v>
      </c>
      <c r="H6608" s="646">
        <v>5150</v>
      </c>
      <c r="I6608" s="130">
        <f t="shared" si="1841"/>
        <v>0.20517928286852591</v>
      </c>
      <c r="J6608" s="646">
        <v>103326</v>
      </c>
      <c r="K6608" s="22">
        <v>2107</v>
      </c>
      <c r="L6608" s="6">
        <v>2102</v>
      </c>
      <c r="M6608" s="137">
        <f t="shared" si="1842"/>
        <v>-5</v>
      </c>
      <c r="P6608" s="600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649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644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600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648"/>
      <c r="B6610" s="648"/>
      <c r="C6610" s="648"/>
      <c r="D6610" s="648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649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644">
        <v>102874</v>
      </c>
      <c r="K6611" s="22">
        <v>2138</v>
      </c>
      <c r="L6611" s="6">
        <v>2135</v>
      </c>
      <c r="M6611" s="137">
        <f t="shared" si="1842"/>
        <v>-3</v>
      </c>
      <c r="P6611" s="600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659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644">
        <v>103546</v>
      </c>
      <c r="K6612" s="22">
        <v>2108</v>
      </c>
      <c r="L6612" s="6">
        <v>2110</v>
      </c>
      <c r="M6612" s="137">
        <f t="shared" si="1842"/>
        <v>2</v>
      </c>
      <c r="P6612" s="600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661">
        <v>44988</v>
      </c>
      <c r="B6613" s="4">
        <v>22675</v>
      </c>
      <c r="C6613" s="660">
        <v>0</v>
      </c>
      <c r="D6613" s="660">
        <v>1375</v>
      </c>
      <c r="E6613" s="660">
        <v>24975</v>
      </c>
      <c r="F6613" s="4">
        <v>0</v>
      </c>
      <c r="G6613" s="660">
        <v>100</v>
      </c>
      <c r="H6613" s="660">
        <v>5025</v>
      </c>
      <c r="I6613" s="130">
        <f t="shared" si="1845"/>
        <v>0.20120120120120119</v>
      </c>
      <c r="J6613" s="660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600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665">
        <v>44991</v>
      </c>
      <c r="B6614" s="4">
        <v>22475</v>
      </c>
      <c r="C6614" s="664">
        <v>0</v>
      </c>
      <c r="D6614" s="664">
        <v>1375</v>
      </c>
      <c r="E6614" s="664">
        <v>24775</v>
      </c>
      <c r="F6614" s="4">
        <v>0</v>
      </c>
      <c r="G6614" s="664">
        <v>200</v>
      </c>
      <c r="H6614" s="664">
        <v>4825</v>
      </c>
      <c r="I6614" s="130">
        <f t="shared" si="1845"/>
        <v>0.19475277497477295</v>
      </c>
      <c r="J6614" s="664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563"/>
      <c r="P6614" s="600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669">
        <v>44992</v>
      </c>
      <c r="B6615" s="4">
        <v>22475</v>
      </c>
      <c r="C6615" s="668">
        <v>0</v>
      </c>
      <c r="D6615" s="668">
        <v>1375</v>
      </c>
      <c r="E6615" s="668">
        <v>24775</v>
      </c>
      <c r="F6615" s="4">
        <v>0</v>
      </c>
      <c r="G6615" s="4">
        <v>0</v>
      </c>
      <c r="H6615" s="668">
        <v>4825</v>
      </c>
      <c r="I6615" s="130">
        <f t="shared" si="1845"/>
        <v>0.19475277497477295</v>
      </c>
      <c r="J6615" s="668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600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673">
        <v>44993</v>
      </c>
      <c r="B6616" s="4">
        <v>22475</v>
      </c>
      <c r="C6616" s="672">
        <v>0</v>
      </c>
      <c r="D6616" s="672">
        <v>1375</v>
      </c>
      <c r="E6616" s="672">
        <v>24775</v>
      </c>
      <c r="F6616" s="4">
        <v>0</v>
      </c>
      <c r="G6616" s="4">
        <v>0</v>
      </c>
      <c r="H6616" s="672">
        <v>4825</v>
      </c>
      <c r="I6616" s="130">
        <f t="shared" si="1845"/>
        <v>0.19475277497477295</v>
      </c>
      <c r="J6616" s="672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600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677">
        <v>44994</v>
      </c>
      <c r="B6617" s="4">
        <v>23275</v>
      </c>
      <c r="C6617" s="676">
        <v>0</v>
      </c>
      <c r="D6617" s="676">
        <v>1375</v>
      </c>
      <c r="E6617" s="676">
        <v>25575</v>
      </c>
      <c r="F6617" s="4">
        <v>800</v>
      </c>
      <c r="G6617" s="4">
        <v>0</v>
      </c>
      <c r="H6617" s="676">
        <v>4825</v>
      </c>
      <c r="I6617" s="130">
        <f t="shared" ref="I6617" si="1852">H6617/E6617</f>
        <v>0.18866080156402737</v>
      </c>
      <c r="J6617" s="676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563"/>
      <c r="P6617" s="600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681">
        <v>44995</v>
      </c>
      <c r="B6618" s="4">
        <v>22975</v>
      </c>
      <c r="C6618" s="680">
        <v>0</v>
      </c>
      <c r="D6618" s="680">
        <v>1375</v>
      </c>
      <c r="E6618" s="680">
        <v>25275</v>
      </c>
      <c r="F6618" s="4">
        <v>0</v>
      </c>
      <c r="G6618" s="4">
        <v>300</v>
      </c>
      <c r="H6618" s="680">
        <v>4525</v>
      </c>
      <c r="I6618" s="130">
        <f t="shared" ref="I6618" si="1856">H6618/E6618</f>
        <v>0.17903066271018794</v>
      </c>
      <c r="J6618" s="680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563"/>
      <c r="P6618" s="600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685">
        <v>44998</v>
      </c>
      <c r="B6619" s="4">
        <v>22975</v>
      </c>
      <c r="C6619" s="684">
        <v>0</v>
      </c>
      <c r="D6619" s="684">
        <v>1375</v>
      </c>
      <c r="E6619" s="684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684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563"/>
      <c r="P6619" s="600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689">
        <v>44999</v>
      </c>
      <c r="B6620" s="4">
        <v>22975</v>
      </c>
      <c r="C6620" s="688">
        <v>0</v>
      </c>
      <c r="D6620" s="688">
        <v>1375</v>
      </c>
      <c r="E6620" s="692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692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600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69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676">
        <v>100266</v>
      </c>
      <c r="K6621" s="22">
        <v>2079</v>
      </c>
      <c r="L6621" s="6">
        <v>2084</v>
      </c>
      <c r="M6621" s="137">
        <f t="shared" si="1865"/>
        <v>5</v>
      </c>
      <c r="P6621" s="600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694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644">
        <v>103033</v>
      </c>
      <c r="K6622" s="22">
        <v>2055</v>
      </c>
      <c r="L6622" s="6">
        <v>2064</v>
      </c>
      <c r="M6622" s="137">
        <f t="shared" si="1865"/>
        <v>9</v>
      </c>
      <c r="P6622" s="600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695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644">
        <v>104772</v>
      </c>
      <c r="K6623" s="22">
        <v>2067.5</v>
      </c>
      <c r="L6623" s="6">
        <v>2069</v>
      </c>
      <c r="M6623" s="137">
        <f t="shared" si="1865"/>
        <v>1.5</v>
      </c>
      <c r="P6623" s="600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697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696">
        <v>104738</v>
      </c>
      <c r="K6624" s="22">
        <v>2104</v>
      </c>
      <c r="L6624" s="6">
        <v>2096</v>
      </c>
      <c r="M6624" s="137">
        <f t="shared" si="1865"/>
        <v>-8</v>
      </c>
      <c r="P6624" s="600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4" ht="15" customHeight="1">
      <c r="A6625" s="700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698">
        <v>104741</v>
      </c>
      <c r="K6625" s="22">
        <v>2130</v>
      </c>
      <c r="L6625" s="6">
        <v>2111</v>
      </c>
      <c r="M6625" s="137">
        <f t="shared" si="1865"/>
        <v>-19</v>
      </c>
      <c r="P6625" s="600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4" ht="15" customHeight="1">
      <c r="A6626" s="702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>H6626/E6626</f>
        <v>0.17589893100097181</v>
      </c>
      <c r="J6626" s="701">
        <v>114583</v>
      </c>
      <c r="K6626" s="22">
        <v>2150</v>
      </c>
      <c r="L6626" s="6">
        <v>2123</v>
      </c>
      <c r="M6626" s="137">
        <f t="shared" si="1865"/>
        <v>-27</v>
      </c>
      <c r="P6626" s="600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4" ht="15" customHeight="1">
      <c r="A6627" s="704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>H6627/E6627</f>
        <v>0.17589893100097181</v>
      </c>
      <c r="J6627" s="703">
        <v>102928</v>
      </c>
      <c r="K6627" s="22">
        <v>2146.5</v>
      </c>
      <c r="L6627" s="6">
        <v>2134</v>
      </c>
      <c r="M6627" s="137">
        <f t="shared" si="1865"/>
        <v>-12.5</v>
      </c>
      <c r="P6627" s="600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4" ht="15" customHeight="1">
      <c r="A6628" s="707">
        <v>45009</v>
      </c>
      <c r="B6628" s="4">
        <v>23425</v>
      </c>
      <c r="C6628" s="705">
        <v>0</v>
      </c>
      <c r="D6628" s="705">
        <v>1350</v>
      </c>
      <c r="E6628" s="705">
        <v>25700</v>
      </c>
      <c r="F6628" s="4">
        <v>0</v>
      </c>
      <c r="G6628" s="705">
        <v>25</v>
      </c>
      <c r="H6628" s="705">
        <v>4500</v>
      </c>
      <c r="I6628" s="130">
        <f>H6628/E6628</f>
        <v>0.17509727626459143</v>
      </c>
      <c r="J6628" s="705">
        <v>104235</v>
      </c>
      <c r="K6628" s="22">
        <v>2135</v>
      </c>
      <c r="L6628" s="6">
        <v>2116</v>
      </c>
      <c r="M6628" s="137">
        <f t="shared" ref="M6628" si="1869">L6628-K6628</f>
        <v>-19</v>
      </c>
      <c r="N6628" s="538">
        <f>AVERAGE($K$6611:K6628)</f>
        <v>2103.2222222222222</v>
      </c>
      <c r="O6628" s="473">
        <f>AVERAGE($K$6567:K7042)</f>
        <v>2139.1101694915255</v>
      </c>
      <c r="P6628" s="600">
        <v>15250</v>
      </c>
      <c r="Q6628" s="25">
        <f>188.68/1289.7</f>
        <v>0.14629758858649297</v>
      </c>
      <c r="W6628" s="340">
        <f t="shared" ref="W6628" si="1870">(P6628*Q6628)*(1+U6628)</f>
        <v>2231.038225944018</v>
      </c>
      <c r="X6628" s="533">
        <f t="shared" ref="X6628" si="1871">P6628/K6628</f>
        <v>7.1428571428571432</v>
      </c>
    </row>
    <row r="6629" spans="1:24" ht="15" customHeight="1">
      <c r="J6629" s="699"/>
      <c r="M6629" s="137"/>
    </row>
    <row r="6630" spans="1:24" ht="15" customHeight="1">
      <c r="J6630" s="699"/>
      <c r="M6630" s="137"/>
    </row>
    <row r="6631" spans="1:24" ht="15" customHeight="1">
      <c r="J6631" s="706"/>
      <c r="M6631" s="137"/>
    </row>
    <row r="6632" spans="1:24" ht="15" customHeight="1">
      <c r="J6632" s="644"/>
      <c r="M6632" s="137"/>
    </row>
    <row r="6633" spans="1:24" ht="15" customHeight="1">
      <c r="J6633" s="644"/>
      <c r="M6633" s="137"/>
    </row>
    <row r="6634" spans="1:24" ht="15" customHeight="1">
      <c r="J6634" s="644"/>
      <c r="M6634" s="137"/>
    </row>
    <row r="6635" spans="1:24" ht="15" customHeight="1">
      <c r="J6635" s="644"/>
      <c r="M6635" s="137"/>
    </row>
    <row r="6636" spans="1:24" ht="15" customHeight="1">
      <c r="J6636" s="644"/>
      <c r="M6636" s="137"/>
    </row>
    <row r="6637" spans="1:24" ht="15" customHeight="1">
      <c r="J6637" s="644"/>
      <c r="M6637" s="137"/>
    </row>
    <row r="6638" spans="1:24" ht="15" customHeight="1">
      <c r="J6638" s="644"/>
      <c r="M6638" s="137"/>
    </row>
    <row r="6639" spans="1:24" ht="15" customHeight="1">
      <c r="J6639" s="644"/>
      <c r="M6639" s="137"/>
    </row>
    <row r="6640" spans="1:24" ht="15" customHeight="1">
      <c r="J6640" s="644"/>
      <c r="M6640" s="137"/>
    </row>
    <row r="6641" spans="10:13" ht="15" customHeight="1">
      <c r="J6641" s="644"/>
      <c r="M6641" s="137"/>
    </row>
    <row r="6642" spans="10:13" ht="15" customHeight="1">
      <c r="J6642" s="644"/>
      <c r="M6642" s="137"/>
    </row>
    <row r="6643" spans="10:13" ht="15" customHeight="1">
      <c r="J6643" s="644"/>
      <c r="M6643" s="137"/>
    </row>
    <row r="6644" spans="10:13" ht="15" customHeight="1">
      <c r="J6644" s="644"/>
      <c r="M6644" s="137"/>
    </row>
    <row r="6645" spans="10:13" ht="15" customHeight="1">
      <c r="J6645" s="644"/>
      <c r="M6645" s="137"/>
    </row>
    <row r="6646" spans="10:13" ht="15" customHeight="1">
      <c r="J6646" s="644"/>
      <c r="M6646" s="137"/>
    </row>
    <row r="6647" spans="10:13" ht="15" customHeight="1">
      <c r="J6647" s="644"/>
      <c r="M6647" s="137"/>
    </row>
    <row r="6648" spans="10:13" ht="15" customHeight="1">
      <c r="J6648" s="644"/>
      <c r="M6648" s="137"/>
    </row>
    <row r="6649" spans="10:13" ht="15" customHeight="1">
      <c r="J6649" s="644"/>
      <c r="M6649" s="137"/>
    </row>
    <row r="6650" spans="10:13" ht="15" customHeight="1">
      <c r="J6650" s="644"/>
      <c r="M6650" s="137"/>
    </row>
    <row r="6651" spans="10:13" ht="15" customHeight="1">
      <c r="J6651" s="644"/>
      <c r="M6651" s="137"/>
    </row>
    <row r="6652" spans="10:13" ht="15" customHeight="1">
      <c r="J6652" s="644"/>
      <c r="M6652" s="137"/>
    </row>
    <row r="6653" spans="10:13" ht="15" customHeight="1">
      <c r="J6653" s="644"/>
      <c r="M6653" s="137"/>
    </row>
    <row r="6654" spans="10:13" ht="15" customHeight="1">
      <c r="J6654" s="644"/>
      <c r="M6654" s="137"/>
    </row>
    <row r="6655" spans="10:13" ht="15" customHeight="1">
      <c r="J6655" s="644"/>
      <c r="M6655" s="137"/>
    </row>
    <row r="6656" spans="10:13" ht="15" customHeight="1">
      <c r="J6656" s="644"/>
      <c r="M6656" s="137"/>
    </row>
    <row r="6657" spans="10:13" ht="15" customHeight="1">
      <c r="J6657" s="644"/>
      <c r="M6657" s="137"/>
    </row>
    <row r="6658" spans="10:13" ht="15" customHeight="1">
      <c r="J6658" s="644"/>
      <c r="M6658" s="137"/>
    </row>
    <row r="6659" spans="10:13" ht="15" customHeight="1">
      <c r="J6659" s="644"/>
      <c r="M6659" s="137"/>
    </row>
    <row r="6660" spans="10:13" ht="15" customHeight="1">
      <c r="J6660" s="644"/>
      <c r="M6660" s="137"/>
    </row>
    <row r="6661" spans="10:13" ht="15" customHeight="1">
      <c r="J6661" s="644"/>
      <c r="M6661" s="137"/>
    </row>
    <row r="6662" spans="10:13" ht="15" customHeight="1">
      <c r="J6662" s="644"/>
      <c r="M6662" s="137"/>
    </row>
    <row r="6663" spans="10:13" ht="15" customHeight="1">
      <c r="J6663" s="644"/>
      <c r="M6663" s="137"/>
    </row>
    <row r="6664" spans="10:13" ht="15" customHeight="1">
      <c r="J6664" s="644"/>
      <c r="M6664" s="137"/>
    </row>
    <row r="6665" spans="10:13" ht="15" customHeight="1">
      <c r="J6665" s="644"/>
      <c r="M6665" s="137"/>
    </row>
    <row r="6666" spans="10:13" ht="15" customHeight="1">
      <c r="J6666" s="644"/>
      <c r="M6666" s="137"/>
    </row>
    <row r="6667" spans="10:13" ht="15" customHeight="1">
      <c r="J6667" s="644"/>
      <c r="M6667" s="137"/>
    </row>
    <row r="6668" spans="10:13" ht="15" customHeight="1">
      <c r="J6668" s="644"/>
      <c r="M6668" s="137"/>
    </row>
    <row r="6669" spans="10:13" ht="15" customHeight="1">
      <c r="J6669" s="644"/>
      <c r="M6669" s="137"/>
    </row>
    <row r="6670" spans="10:13" ht="15" customHeight="1">
      <c r="J6670" s="644"/>
      <c r="M6670" s="137"/>
    </row>
    <row r="6671" spans="10:13" ht="15" customHeight="1">
      <c r="J6671" s="644"/>
      <c r="M6671" s="137"/>
    </row>
    <row r="6672" spans="10:13" ht="15" customHeight="1">
      <c r="J6672" s="644"/>
      <c r="M6672" s="137"/>
    </row>
    <row r="6673" spans="10:13" ht="15" customHeight="1">
      <c r="J6673" s="644"/>
      <c r="M6673" s="137"/>
    </row>
    <row r="6674" spans="10:13" ht="15" customHeight="1">
      <c r="J6674" s="644"/>
      <c r="M6674" s="137"/>
    </row>
    <row r="6675" spans="10:13" ht="15" customHeight="1">
      <c r="J6675" s="644"/>
      <c r="M6675" s="137"/>
    </row>
    <row r="6676" spans="10:13" ht="15" customHeight="1">
      <c r="J6676" s="644"/>
      <c r="M6676" s="137"/>
    </row>
    <row r="6677" spans="10:13" ht="15" customHeight="1">
      <c r="J6677" s="644"/>
      <c r="M6677" s="137"/>
    </row>
    <row r="6678" spans="10:13" ht="15" customHeight="1">
      <c r="J6678" s="644"/>
      <c r="M6678" s="137"/>
    </row>
    <row r="6679" spans="10:13" ht="15" customHeight="1">
      <c r="J6679" s="644"/>
      <c r="M6679" s="137"/>
    </row>
    <row r="6680" spans="10:13" ht="15" customHeight="1">
      <c r="J6680" s="644"/>
      <c r="M6680" s="137"/>
    </row>
    <row r="6681" spans="10:13" ht="15" customHeight="1">
      <c r="J6681" s="644"/>
      <c r="M6681" s="137"/>
    </row>
    <row r="6682" spans="10:13" ht="15" customHeight="1">
      <c r="J6682" s="644"/>
      <c r="M6682" s="137"/>
    </row>
    <row r="6683" spans="10:13" ht="15" customHeight="1">
      <c r="J6683" s="644"/>
      <c r="M6683" s="137"/>
    </row>
    <row r="6684" spans="10:13" ht="15" customHeight="1">
      <c r="J6684" s="644"/>
      <c r="M6684" s="137"/>
    </row>
    <row r="6685" spans="10:13" ht="15" customHeight="1">
      <c r="J6685" s="644"/>
      <c r="M6685" s="137"/>
    </row>
    <row r="6686" spans="10:13" ht="15" customHeight="1">
      <c r="J6686" s="644"/>
      <c r="M6686" s="137"/>
    </row>
    <row r="6687" spans="10:13" ht="15" customHeight="1">
      <c r="J6687" s="644"/>
      <c r="M6687" s="137"/>
    </row>
    <row r="6688" spans="10:13" ht="15" customHeight="1">
      <c r="J6688" s="644"/>
      <c r="M6688" s="137"/>
    </row>
    <row r="6689" spans="10:13" ht="15" customHeight="1">
      <c r="J6689" s="644"/>
      <c r="M6689" s="137"/>
    </row>
    <row r="6690" spans="10:13" ht="15" customHeight="1">
      <c r="J6690" s="644"/>
      <c r="M6690" s="137"/>
    </row>
    <row r="6691" spans="10:13" ht="15" customHeight="1">
      <c r="J6691" s="644"/>
      <c r="M6691" s="137"/>
    </row>
    <row r="6692" spans="10:13" ht="15" customHeight="1">
      <c r="J6692" s="644"/>
      <c r="M6692" s="137"/>
    </row>
    <row r="6693" spans="10:13" ht="15" customHeight="1">
      <c r="J6693" s="644"/>
      <c r="M6693" s="137"/>
    </row>
    <row r="6694" spans="10:13" ht="15" customHeight="1">
      <c r="J6694" s="644"/>
      <c r="M6694" s="137"/>
    </row>
    <row r="6695" spans="10:13" ht="15" customHeight="1">
      <c r="J6695" s="644"/>
      <c r="M6695" s="137"/>
    </row>
    <row r="6696" spans="10:13" ht="15" customHeight="1">
      <c r="J6696" s="644"/>
      <c r="M6696" s="137"/>
    </row>
    <row r="6697" spans="10:13" ht="15" customHeight="1">
      <c r="J6697" s="644"/>
      <c r="M6697" s="137"/>
    </row>
    <row r="6698" spans="10:13" ht="15" customHeight="1">
      <c r="J6698" s="644"/>
      <c r="M6698" s="137"/>
    </row>
    <row r="6699" spans="10:13" ht="15" customHeight="1">
      <c r="J6699" s="644"/>
      <c r="M6699" s="137"/>
    </row>
    <row r="6700" spans="10:13" ht="15" customHeight="1">
      <c r="J6700" s="644"/>
      <c r="M6700" s="137"/>
    </row>
    <row r="6701" spans="10:13" ht="15" customHeight="1">
      <c r="J6701" s="644"/>
      <c r="M6701" s="137"/>
    </row>
    <row r="6702" spans="10:13" ht="15" customHeight="1">
      <c r="J6702" s="644"/>
      <c r="M6702" s="137"/>
    </row>
    <row r="6703" spans="10:13" ht="15" customHeight="1">
      <c r="J6703" s="644"/>
      <c r="M6703" s="137"/>
    </row>
    <row r="6704" spans="10:13" ht="15" customHeight="1">
      <c r="J6704" s="644"/>
      <c r="M6704" s="137"/>
    </row>
    <row r="6705" spans="10:13" ht="15" customHeight="1">
      <c r="J6705" s="644"/>
      <c r="M6705" s="137"/>
    </row>
    <row r="6706" spans="10:13" ht="15" customHeight="1">
      <c r="J6706" s="644"/>
      <c r="M6706" s="137"/>
    </row>
    <row r="6707" spans="10:13" ht="15" customHeight="1">
      <c r="J6707" s="644"/>
      <c r="M6707" s="137"/>
    </row>
    <row r="6708" spans="10:13" ht="15" customHeight="1">
      <c r="J6708" s="644"/>
      <c r="M6708" s="137"/>
    </row>
    <row r="6709" spans="10:13" ht="15" customHeight="1">
      <c r="J6709" s="644"/>
      <c r="M6709" s="137"/>
    </row>
    <row r="6710" spans="10:13" ht="15" customHeight="1">
      <c r="J6710" s="644"/>
      <c r="M6710" s="137"/>
    </row>
    <row r="6711" spans="10:13" ht="15" customHeight="1">
      <c r="J6711" s="644"/>
      <c r="M6711" s="137"/>
    </row>
    <row r="6712" spans="10:13" ht="15" customHeight="1">
      <c r="J6712" s="644"/>
      <c r="M6712" s="137"/>
    </row>
    <row r="6713" spans="10:13" ht="15" customHeight="1">
      <c r="J6713" s="644"/>
      <c r="M6713" s="137"/>
    </row>
    <row r="6714" spans="10:13" ht="15" customHeight="1">
      <c r="J6714" s="644"/>
      <c r="M6714" s="137"/>
    </row>
    <row r="6715" spans="10:13" ht="15" customHeight="1">
      <c r="J6715" s="644"/>
      <c r="M6715" s="137"/>
    </row>
    <row r="6716" spans="10:13" ht="15" customHeight="1">
      <c r="J6716" s="644"/>
      <c r="M6716" s="137"/>
    </row>
    <row r="6717" spans="10:13" ht="15" customHeight="1">
      <c r="J6717" s="644"/>
      <c r="M6717" s="137"/>
    </row>
    <row r="6718" spans="10:13" ht="15" customHeight="1">
      <c r="J6718" s="644"/>
      <c r="M6718" s="137"/>
    </row>
    <row r="6719" spans="10:13" ht="15" customHeight="1">
      <c r="J6719" s="644"/>
      <c r="M6719" s="137"/>
    </row>
    <row r="6720" spans="10:13" ht="15" customHeight="1">
      <c r="J6720" s="644"/>
      <c r="M6720" s="137"/>
    </row>
    <row r="6721" spans="10:13" ht="15" customHeight="1">
      <c r="J6721" s="644"/>
      <c r="M6721" s="137"/>
    </row>
    <row r="6722" spans="10:13" ht="15" customHeight="1">
      <c r="J6722" s="644"/>
      <c r="M6722" s="137"/>
    </row>
    <row r="6723" spans="10:13" ht="15" customHeight="1">
      <c r="J6723" s="644"/>
      <c r="M6723" s="137"/>
    </row>
    <row r="6724" spans="10:13" ht="15" customHeight="1">
      <c r="J6724" s="644"/>
      <c r="M6724" s="137"/>
    </row>
    <row r="6725" spans="10:13" ht="15" customHeight="1">
      <c r="J6725" s="644"/>
      <c r="M6725" s="137"/>
    </row>
    <row r="6726" spans="10:13" ht="15" customHeight="1">
      <c r="J6726" s="644"/>
      <c r="M6726" s="137"/>
    </row>
    <row r="6727" spans="10:13" ht="15" customHeight="1">
      <c r="J6727" s="644"/>
      <c r="M6727" s="137"/>
    </row>
    <row r="6728" spans="10:13" ht="15" customHeight="1">
      <c r="J6728" s="644"/>
      <c r="M6728" s="137"/>
    </row>
    <row r="6729" spans="10:13" ht="15" customHeight="1">
      <c r="J6729" s="644"/>
      <c r="M6729" s="137"/>
    </row>
    <row r="6730" spans="10:13" ht="15" customHeight="1">
      <c r="J6730" s="644"/>
      <c r="M6730" s="137"/>
    </row>
    <row r="6731" spans="10:13" ht="15" customHeight="1">
      <c r="J6731" s="644"/>
      <c r="M6731" s="137"/>
    </row>
    <row r="6732" spans="10:13" ht="15" customHeight="1">
      <c r="J6732" s="644"/>
      <c r="M6732" s="137"/>
    </row>
    <row r="6733" spans="10:13" ht="15" customHeight="1">
      <c r="J6733" s="644"/>
      <c r="M6733" s="137"/>
    </row>
    <row r="6734" spans="10:13" ht="15" customHeight="1">
      <c r="J6734" s="644"/>
      <c r="M6734" s="137"/>
    </row>
    <row r="6735" spans="10:13" ht="15" customHeight="1">
      <c r="J6735" s="644"/>
      <c r="M6735" s="137"/>
    </row>
    <row r="6736" spans="10:13" ht="15" customHeight="1">
      <c r="J6736" s="644"/>
      <c r="M6736" s="137"/>
    </row>
    <row r="6737" spans="10:13" ht="15" customHeight="1">
      <c r="J6737" s="644"/>
      <c r="M6737" s="137"/>
    </row>
    <row r="6738" spans="10:13" ht="15" customHeight="1">
      <c r="J6738" s="644"/>
      <c r="M6738" s="137"/>
    </row>
    <row r="6739" spans="10:13" ht="15" customHeight="1">
      <c r="J6739" s="644"/>
      <c r="M6739" s="137"/>
    </row>
    <row r="6740" spans="10:13" ht="15" customHeight="1">
      <c r="J6740" s="644"/>
      <c r="M6740" s="137"/>
    </row>
    <row r="6741" spans="10:13" ht="15" customHeight="1">
      <c r="J6741" s="644"/>
      <c r="M6741" s="137"/>
    </row>
    <row r="6742" spans="10:13" ht="15" customHeight="1">
      <c r="J6742" s="644"/>
      <c r="M6742" s="137"/>
    </row>
    <row r="6743" spans="10:13" ht="15" customHeight="1">
      <c r="J6743" s="644"/>
      <c r="M6743" s="137"/>
    </row>
    <row r="6744" spans="10:13" ht="15" customHeight="1">
      <c r="J6744" s="644"/>
    </row>
    <row r="6745" spans="10:13" ht="15" customHeight="1">
      <c r="J6745" s="644"/>
    </row>
    <row r="6746" spans="10:13" ht="15" customHeight="1">
      <c r="J6746" s="644"/>
    </row>
    <row r="6747" spans="10:13" ht="15" customHeight="1">
      <c r="J6747" s="644"/>
    </row>
    <row r="6748" spans="10:13" ht="15" customHeight="1">
      <c r="J6748" s="644"/>
    </row>
    <row r="6749" spans="10:13" ht="15" customHeight="1">
      <c r="J6749" s="644"/>
    </row>
    <row r="6750" spans="10:13" ht="15" customHeight="1">
      <c r="J6750" s="644"/>
    </row>
    <row r="6751" spans="10:13" ht="15" customHeight="1">
      <c r="J6751" s="644"/>
    </row>
    <row r="6752" spans="10:13" ht="15" customHeight="1">
      <c r="J6752" s="644"/>
    </row>
    <row r="6753" spans="10:10" ht="15" customHeight="1">
      <c r="J6753" s="644"/>
    </row>
    <row r="6754" spans="10:10" ht="15" customHeight="1">
      <c r="J6754" s="644"/>
    </row>
    <row r="6755" spans="10:10" ht="15" customHeight="1">
      <c r="J6755" s="644"/>
    </row>
    <row r="6756" spans="10:10" ht="15" customHeight="1">
      <c r="J6756" s="644"/>
    </row>
    <row r="6757" spans="10:10" ht="15" customHeight="1">
      <c r="J6757" s="644"/>
    </row>
    <row r="6758" spans="10:10" ht="15" customHeight="1">
      <c r="J6758" s="644"/>
    </row>
    <row r="6759" spans="10:10" ht="15" customHeight="1">
      <c r="J6759" s="644"/>
    </row>
    <row r="6760" spans="10:10" ht="15" customHeight="1">
      <c r="J6760" s="644"/>
    </row>
    <row r="6761" spans="10:10" ht="15" customHeight="1">
      <c r="J6761" s="644"/>
    </row>
    <row r="6762" spans="10:10" ht="15" customHeight="1">
      <c r="J6762" s="644"/>
    </row>
    <row r="6763" spans="10:10" ht="15" customHeight="1">
      <c r="J6763" s="644"/>
    </row>
    <row r="6764" spans="10:10" ht="15" customHeight="1">
      <c r="J6764" s="644"/>
    </row>
    <row r="6765" spans="10:10" ht="15" customHeight="1">
      <c r="J6765" s="644"/>
    </row>
    <row r="6766" spans="10:10" ht="15" customHeight="1">
      <c r="J6766" s="644"/>
    </row>
    <row r="6767" spans="10:10" ht="15" customHeight="1">
      <c r="J6767" s="644"/>
    </row>
    <row r="6768" spans="10:10" ht="15" customHeight="1">
      <c r="J6768" s="644"/>
    </row>
    <row r="6769" spans="10:10" ht="15" customHeight="1">
      <c r="J6769" s="644"/>
    </row>
    <row r="6770" spans="10:10" ht="15" customHeight="1">
      <c r="J6770" s="644"/>
    </row>
    <row r="6771" spans="10:10" ht="15" customHeight="1">
      <c r="J6771" s="644"/>
    </row>
    <row r="6772" spans="10:10" ht="15" customHeight="1">
      <c r="J6772" s="644"/>
    </row>
    <row r="6773" spans="10:10" ht="15" customHeight="1">
      <c r="J6773" s="644"/>
    </row>
    <row r="6774" spans="10:10" ht="15" customHeight="1">
      <c r="J6774" s="644"/>
    </row>
    <row r="6775" spans="10:10" ht="15" customHeight="1">
      <c r="J6775" s="644"/>
    </row>
    <row r="6776" spans="10:10" ht="15" customHeight="1">
      <c r="J6776" s="644"/>
    </row>
    <row r="6777" spans="10:10" ht="15" customHeight="1">
      <c r="J6777" s="644"/>
    </row>
    <row r="6778" spans="10:10" ht="15" customHeight="1">
      <c r="J6778" s="644"/>
    </row>
    <row r="6779" spans="10:10" ht="15" customHeight="1">
      <c r="J6779" s="644"/>
    </row>
    <row r="6780" spans="10:10" ht="15" customHeight="1">
      <c r="J6780" s="644"/>
    </row>
    <row r="6781" spans="10:10" ht="15" customHeight="1">
      <c r="J6781" s="644"/>
    </row>
    <row r="6782" spans="10:10" ht="15" customHeight="1">
      <c r="J6782" s="644"/>
    </row>
    <row r="6783" spans="10:10" ht="15" customHeight="1">
      <c r="J6783" s="644"/>
    </row>
    <row r="6784" spans="10:10" ht="15" customHeight="1">
      <c r="J6784" s="644"/>
    </row>
    <row r="6785" spans="10:10" ht="15" customHeight="1">
      <c r="J6785" s="644"/>
    </row>
    <row r="6786" spans="10:10" ht="15" customHeight="1">
      <c r="J6786" s="644"/>
    </row>
    <row r="6787" spans="10:10" ht="15" customHeight="1">
      <c r="J6787" s="644"/>
    </row>
    <row r="6788" spans="10:10" ht="15" customHeight="1">
      <c r="J6788" s="644"/>
    </row>
    <row r="6789" spans="10:10" ht="15" customHeight="1">
      <c r="J6789" s="644"/>
    </row>
    <row r="6790" spans="10:10" ht="15" customHeight="1">
      <c r="J6790" s="644"/>
    </row>
    <row r="6791" spans="10:10" ht="15" customHeight="1">
      <c r="J6791" s="644"/>
    </row>
    <row r="6792" spans="10:10" ht="15" customHeight="1">
      <c r="J6792" s="644"/>
    </row>
    <row r="6793" spans="10:10" ht="15" customHeight="1">
      <c r="J6793" s="644"/>
    </row>
    <row r="6794" spans="10:10" ht="15" customHeight="1">
      <c r="J6794" s="644"/>
    </row>
    <row r="6795" spans="10:10" ht="15" customHeight="1">
      <c r="J6795" s="644"/>
    </row>
    <row r="6796" spans="10:10" ht="15" customHeight="1">
      <c r="J6796" s="644"/>
    </row>
    <row r="6797" spans="10:10" ht="15" customHeight="1">
      <c r="J6797" s="644"/>
    </row>
    <row r="6798" spans="10:10" ht="15" customHeight="1">
      <c r="J6798" s="644"/>
    </row>
    <row r="6799" spans="10:10" ht="15" customHeight="1">
      <c r="J6799" s="644"/>
    </row>
    <row r="6800" spans="10:10" ht="15" customHeight="1">
      <c r="J6800" s="644"/>
    </row>
    <row r="6801" spans="10:10" ht="15" customHeight="1">
      <c r="J6801" s="644"/>
    </row>
    <row r="6802" spans="10:10" ht="15" customHeight="1">
      <c r="J6802" s="644"/>
    </row>
    <row r="6803" spans="10:10" ht="15" customHeight="1">
      <c r="J6803" s="644"/>
    </row>
    <row r="6804" spans="10:10" ht="15" customHeight="1">
      <c r="J6804" s="644"/>
    </row>
    <row r="6805" spans="10:10" ht="15" customHeight="1">
      <c r="J6805" s="644"/>
    </row>
    <row r="6806" spans="10:10" ht="15" customHeight="1">
      <c r="J6806" s="644"/>
    </row>
    <row r="6807" spans="10:10" ht="15" customHeight="1">
      <c r="J6807" s="644"/>
    </row>
    <row r="6808" spans="10:10" ht="15" customHeight="1">
      <c r="J6808" s="644"/>
    </row>
    <row r="6809" spans="10:10" ht="15" customHeight="1">
      <c r="J6809" s="644"/>
    </row>
    <row r="6810" spans="10:10" ht="15" customHeight="1">
      <c r="J6810" s="644"/>
    </row>
    <row r="6811" spans="10:10" ht="15" customHeight="1">
      <c r="J6811" s="644"/>
    </row>
    <row r="6812" spans="10:10" ht="15" customHeight="1">
      <c r="J6812" s="644"/>
    </row>
    <row r="6813" spans="10:10" ht="15" customHeight="1">
      <c r="J6813" s="644"/>
    </row>
    <row r="6814" spans="10:10" ht="15" customHeight="1">
      <c r="J6814" s="644"/>
    </row>
    <row r="6815" spans="10:10" ht="15" customHeight="1">
      <c r="J6815" s="644"/>
    </row>
    <row r="6816" spans="10:10" ht="15" customHeight="1">
      <c r="J6816" s="644"/>
    </row>
    <row r="6817" spans="10:10" ht="15" customHeight="1">
      <c r="J6817" s="644"/>
    </row>
    <row r="6818" spans="10:10" ht="15" customHeight="1">
      <c r="J6818" s="644"/>
    </row>
    <row r="6819" spans="10:10" ht="15" customHeight="1">
      <c r="J6819" s="644"/>
    </row>
    <row r="6820" spans="10:10" ht="15" customHeight="1">
      <c r="J6820" s="644"/>
    </row>
    <row r="6821" spans="10:10" ht="15" customHeight="1">
      <c r="J6821" s="644"/>
    </row>
    <row r="6822" spans="10:10" ht="15" customHeight="1">
      <c r="J6822" s="644"/>
    </row>
    <row r="6823" spans="10:10" ht="15" customHeight="1">
      <c r="J6823" s="644"/>
    </row>
    <row r="6824" spans="10:10" ht="15" customHeight="1">
      <c r="J6824" s="644"/>
    </row>
    <row r="6825" spans="10:10" ht="15" customHeight="1">
      <c r="J6825" s="644"/>
    </row>
    <row r="6826" spans="10:10" ht="15" customHeight="1">
      <c r="J6826" s="644"/>
    </row>
    <row r="6827" spans="10:10" ht="15" customHeight="1">
      <c r="J6827" s="644"/>
    </row>
    <row r="6828" spans="10:10" ht="15" customHeight="1">
      <c r="J6828" s="644"/>
    </row>
    <row r="6829" spans="10:10" ht="15" customHeight="1">
      <c r="J6829" s="644"/>
    </row>
    <row r="6830" spans="10:10" ht="15" customHeight="1">
      <c r="J6830" s="644"/>
    </row>
    <row r="6831" spans="10:10" ht="15" customHeight="1">
      <c r="J6831" s="644"/>
    </row>
    <row r="6832" spans="10:10" ht="15" customHeight="1">
      <c r="J6832" s="644"/>
    </row>
    <row r="6833" spans="10:10" ht="15" customHeight="1">
      <c r="J6833" s="644"/>
    </row>
    <row r="6834" spans="10:10" ht="15" customHeight="1">
      <c r="J6834" s="644"/>
    </row>
    <row r="6835" spans="10:10" ht="15" customHeight="1">
      <c r="J6835" s="644"/>
    </row>
    <row r="6836" spans="10:10" ht="15" customHeight="1">
      <c r="J6836" s="644"/>
    </row>
    <row r="6837" spans="10:10" ht="15" customHeight="1">
      <c r="J6837" s="644"/>
    </row>
    <row r="6838" spans="10:10" ht="15" customHeight="1">
      <c r="J6838" s="644"/>
    </row>
    <row r="6839" spans="10:10" ht="15" customHeight="1">
      <c r="J6839" s="644"/>
    </row>
    <row r="6840" spans="10:10" ht="15" customHeight="1">
      <c r="J6840" s="644"/>
    </row>
    <row r="6841" spans="10:10" ht="15" customHeight="1">
      <c r="J6841" s="644"/>
    </row>
    <row r="6842" spans="10:10" ht="15" customHeight="1">
      <c r="J6842" s="644"/>
    </row>
    <row r="6843" spans="10:10" ht="15" customHeight="1">
      <c r="J6843" s="644"/>
    </row>
    <row r="6844" spans="10:10" ht="15" customHeight="1">
      <c r="J6844" s="644"/>
    </row>
    <row r="6845" spans="10:10" ht="15" customHeight="1">
      <c r="J6845" s="644"/>
    </row>
    <row r="6846" spans="10:10" ht="15" customHeight="1">
      <c r="J6846" s="644"/>
    </row>
    <row r="6847" spans="10:10" ht="15" customHeight="1">
      <c r="J6847" s="644"/>
    </row>
    <row r="6848" spans="10:10" ht="15" customHeight="1">
      <c r="J6848" s="644"/>
    </row>
    <row r="6849" spans="10:10" ht="15" customHeight="1">
      <c r="J6849" s="644"/>
    </row>
    <row r="6850" spans="10:10" ht="15" customHeight="1">
      <c r="J6850" s="644"/>
    </row>
    <row r="6851" spans="10:10" ht="15" customHeight="1">
      <c r="J6851" s="644"/>
    </row>
    <row r="6852" spans="10:10" ht="15" customHeight="1">
      <c r="J6852" s="644"/>
    </row>
    <row r="6853" spans="10:10" ht="15" customHeight="1">
      <c r="J6853" s="644"/>
    </row>
    <row r="6854" spans="10:10" ht="15" customHeight="1">
      <c r="J6854" s="644"/>
    </row>
    <row r="6855" spans="10:10" ht="15" customHeight="1">
      <c r="J6855" s="644"/>
    </row>
    <row r="6856" spans="10:10" ht="15" customHeight="1">
      <c r="J6856" s="644"/>
    </row>
    <row r="6857" spans="10:10" ht="15" customHeight="1">
      <c r="J6857" s="644"/>
    </row>
    <row r="6858" spans="10:10" ht="15" customHeight="1">
      <c r="J6858" s="644"/>
    </row>
    <row r="6859" spans="10:10" ht="15" customHeight="1">
      <c r="J6859" s="644"/>
    </row>
    <row r="6860" spans="10:10" ht="15" customHeight="1">
      <c r="J6860" s="644"/>
    </row>
    <row r="6861" spans="10:10" ht="15" customHeight="1">
      <c r="J6861" s="644"/>
    </row>
    <row r="6862" spans="10:10" ht="15" customHeight="1">
      <c r="J6862" s="644"/>
    </row>
    <row r="6863" spans="10:10" ht="15" customHeight="1">
      <c r="J6863" s="644"/>
    </row>
    <row r="6864" spans="10:10" ht="15" customHeight="1">
      <c r="J6864" s="644"/>
    </row>
    <row r="6865" spans="10:10" ht="15" customHeight="1">
      <c r="J6865" s="644"/>
    </row>
    <row r="6866" spans="10:10" ht="15" customHeight="1">
      <c r="J6866" s="644"/>
    </row>
    <row r="6867" spans="10:10" ht="15" customHeight="1">
      <c r="J6867" s="644"/>
    </row>
    <row r="6868" spans="10:10" ht="15" customHeight="1">
      <c r="J6868" s="644"/>
    </row>
    <row r="6869" spans="10:10" ht="15" customHeight="1">
      <c r="J6869" s="644"/>
    </row>
    <row r="6870" spans="10:10" ht="15" customHeight="1">
      <c r="J6870" s="644"/>
    </row>
    <row r="6871" spans="10:10" ht="15" customHeight="1">
      <c r="J6871" s="644"/>
    </row>
    <row r="6872" spans="10:10" ht="15" customHeight="1">
      <c r="J6872" s="644"/>
    </row>
    <row r="6873" spans="10:10" ht="15" customHeight="1">
      <c r="J6873" s="644"/>
    </row>
    <row r="6874" spans="10:10" ht="15" customHeight="1">
      <c r="J6874" s="644"/>
    </row>
    <row r="6875" spans="10:10" ht="15" customHeight="1">
      <c r="J6875" s="644"/>
    </row>
    <row r="6876" spans="10:10" ht="15" customHeight="1">
      <c r="J6876" s="644"/>
    </row>
    <row r="6877" spans="10:10" ht="15" customHeight="1">
      <c r="J6877" s="644"/>
    </row>
    <row r="6878" spans="10:10" ht="15" customHeight="1">
      <c r="J6878" s="644"/>
    </row>
    <row r="6879" spans="10:10" ht="15" customHeight="1">
      <c r="J6879" s="644"/>
    </row>
    <row r="6880" spans="10:10" ht="15" customHeight="1">
      <c r="J6880" s="644"/>
    </row>
    <row r="6881" spans="10:10" ht="15" customHeight="1">
      <c r="J6881" s="644"/>
    </row>
    <row r="6882" spans="10:10" ht="15" customHeight="1">
      <c r="J6882" s="644"/>
    </row>
    <row r="6883" spans="10:10" ht="15" customHeight="1">
      <c r="J6883" s="644"/>
    </row>
    <row r="6884" spans="10:10" ht="15" customHeight="1">
      <c r="J6884" s="644"/>
    </row>
    <row r="6885" spans="10:10" ht="15" customHeight="1">
      <c r="J6885" s="644"/>
    </row>
    <row r="6886" spans="10:10" ht="15" customHeight="1">
      <c r="J6886" s="644"/>
    </row>
    <row r="6887" spans="10:10" ht="15" customHeight="1">
      <c r="J6887" s="644"/>
    </row>
    <row r="6888" spans="10:10" ht="15" customHeight="1">
      <c r="J6888" s="644"/>
    </row>
    <row r="6889" spans="10:10" ht="15" customHeight="1">
      <c r="J6889" s="644"/>
    </row>
    <row r="6890" spans="10:10" ht="15" customHeight="1">
      <c r="J6890" s="644"/>
    </row>
    <row r="6891" spans="10:10" ht="15" customHeight="1">
      <c r="J6891" s="644"/>
    </row>
    <row r="6892" spans="10:10" ht="15" customHeight="1">
      <c r="J6892" s="644"/>
    </row>
    <row r="6893" spans="10:10" ht="15" customHeight="1">
      <c r="J6893" s="644"/>
    </row>
    <row r="6894" spans="10:10" ht="15" customHeight="1">
      <c r="J6894" s="644"/>
    </row>
    <row r="6895" spans="10:10" ht="15" customHeight="1">
      <c r="J6895" s="644"/>
    </row>
    <row r="6896" spans="10:10" ht="15" customHeight="1">
      <c r="J6896" s="644"/>
    </row>
    <row r="6897" spans="10:10" ht="15" customHeight="1">
      <c r="J6897" s="644"/>
    </row>
    <row r="6898" spans="10:10" ht="15" customHeight="1">
      <c r="J6898" s="644"/>
    </row>
    <row r="6899" spans="10:10" ht="15" customHeight="1">
      <c r="J6899" s="644"/>
    </row>
    <row r="6900" spans="10:10" ht="15" customHeight="1">
      <c r="J6900" s="644"/>
    </row>
    <row r="6901" spans="10:10" ht="15" customHeight="1">
      <c r="J6901" s="644"/>
    </row>
    <row r="6902" spans="10:10" ht="15" customHeight="1">
      <c r="J6902" s="644"/>
    </row>
    <row r="6903" spans="10:10" ht="15" customHeight="1">
      <c r="J6903" s="644"/>
    </row>
    <row r="6904" spans="10:10" ht="15" customHeight="1">
      <c r="J6904" s="644"/>
    </row>
    <row r="6905" spans="10:10" ht="15" customHeight="1">
      <c r="J6905" s="644"/>
    </row>
    <row r="6906" spans="10:10" ht="15" customHeight="1">
      <c r="J6906" s="644"/>
    </row>
    <row r="6907" spans="10:10" ht="15" customHeight="1">
      <c r="J6907" s="644"/>
    </row>
    <row r="6908" spans="10:10" ht="15" customHeight="1">
      <c r="J6908" s="644"/>
    </row>
    <row r="6909" spans="10:10" ht="15" customHeight="1">
      <c r="J6909" s="644"/>
    </row>
    <row r="6910" spans="10:10" ht="15" customHeight="1">
      <c r="J6910" s="644"/>
    </row>
    <row r="6911" spans="10:10" ht="15" customHeight="1">
      <c r="J6911" s="644"/>
    </row>
    <row r="6912" spans="10:10" ht="15" customHeight="1">
      <c r="J6912" s="644"/>
    </row>
    <row r="6913" spans="10:10" ht="15" customHeight="1">
      <c r="J6913" s="644"/>
    </row>
    <row r="6914" spans="10:10" ht="15" customHeight="1">
      <c r="J6914" s="644"/>
    </row>
    <row r="6915" spans="10:10" ht="15" customHeight="1">
      <c r="J6915" s="644"/>
    </row>
    <row r="6916" spans="10:10" ht="15" customHeight="1">
      <c r="J6916" s="644"/>
    </row>
    <row r="6917" spans="10:10" ht="15" customHeight="1">
      <c r="J6917" s="644"/>
    </row>
    <row r="6918" spans="10:10" ht="15" customHeight="1">
      <c r="J6918" s="644"/>
    </row>
    <row r="6919" spans="10:10" ht="15" customHeight="1">
      <c r="J6919" s="644"/>
    </row>
    <row r="6920" spans="10:10" ht="15" customHeight="1">
      <c r="J6920" s="644"/>
    </row>
    <row r="6921" spans="10:10" ht="15" customHeight="1">
      <c r="J6921" s="644"/>
    </row>
    <row r="6922" spans="10:10" ht="15" customHeight="1">
      <c r="J6922" s="644"/>
    </row>
    <row r="6923" spans="10:10" ht="15" customHeight="1">
      <c r="J6923" s="644"/>
    </row>
    <row r="6924" spans="10:10" ht="15" customHeight="1">
      <c r="J6924" s="644"/>
    </row>
    <row r="6925" spans="10:10" ht="15" customHeight="1">
      <c r="J6925" s="644"/>
    </row>
    <row r="6926" spans="10:10" ht="15" customHeight="1">
      <c r="J6926" s="644"/>
    </row>
    <row r="6927" spans="10:10" ht="15" customHeight="1">
      <c r="J6927" s="644"/>
    </row>
    <row r="6928" spans="10:10" ht="15" customHeight="1">
      <c r="J6928" s="644"/>
    </row>
    <row r="6929" spans="10:10" ht="15" customHeight="1">
      <c r="J6929" s="644"/>
    </row>
    <row r="6930" spans="10:10" ht="15" customHeight="1">
      <c r="J6930" s="644"/>
    </row>
    <row r="6931" spans="10:10" ht="15" customHeight="1">
      <c r="J6931" s="644"/>
    </row>
    <row r="6932" spans="10:10" ht="15" customHeight="1">
      <c r="J6932" s="644"/>
    </row>
    <row r="6933" spans="10:10" ht="15" customHeight="1">
      <c r="J6933" s="644"/>
    </row>
    <row r="6934" spans="10:10" ht="15" customHeight="1">
      <c r="J6934" s="644"/>
    </row>
    <row r="6935" spans="10:10" ht="15" customHeight="1">
      <c r="J6935" s="644"/>
    </row>
    <row r="6936" spans="10:10" ht="15" customHeight="1">
      <c r="J6936" s="644"/>
    </row>
    <row r="6937" spans="10:10" ht="15" customHeight="1">
      <c r="J6937" s="644"/>
    </row>
    <row r="6938" spans="10:10" ht="15" customHeight="1">
      <c r="J6938" s="644"/>
    </row>
    <row r="6939" spans="10:10" ht="15" customHeight="1">
      <c r="J6939" s="644"/>
    </row>
    <row r="6940" spans="10:10" ht="15" customHeight="1">
      <c r="J6940" s="644"/>
    </row>
    <row r="6941" spans="10:10" ht="15" customHeight="1">
      <c r="J6941" s="644"/>
    </row>
    <row r="6942" spans="10:10" ht="15" customHeight="1">
      <c r="J6942" s="644"/>
    </row>
    <row r="6943" spans="10:10" ht="15" customHeight="1">
      <c r="J6943" s="644"/>
    </row>
    <row r="6944" spans="10:10" ht="15" customHeight="1">
      <c r="J6944" s="644"/>
    </row>
    <row r="6945" spans="10:10" ht="15" customHeight="1">
      <c r="J6945" s="644"/>
    </row>
    <row r="6946" spans="10:10" ht="15" customHeight="1">
      <c r="J6946" s="644"/>
    </row>
    <row r="6947" spans="10:10" ht="15" customHeight="1">
      <c r="J6947" s="644"/>
    </row>
    <row r="6948" spans="10:10" ht="15" customHeight="1">
      <c r="J6948" s="644"/>
    </row>
    <row r="6949" spans="10:10" ht="15" customHeight="1">
      <c r="J6949" s="644"/>
    </row>
    <row r="6950" spans="10:10" ht="15" customHeight="1">
      <c r="J6950" s="644"/>
    </row>
    <row r="6951" spans="10:10" ht="15" customHeight="1">
      <c r="J6951" s="644"/>
    </row>
    <row r="6952" spans="10:10" ht="15" customHeight="1">
      <c r="J6952" s="644"/>
    </row>
    <row r="6953" spans="10:10" ht="15" customHeight="1">
      <c r="J6953" s="644"/>
    </row>
    <row r="6954" spans="10:10" ht="15" customHeight="1">
      <c r="J6954" s="644"/>
    </row>
    <row r="6955" spans="10:10" ht="15" customHeight="1">
      <c r="J6955" s="644"/>
    </row>
    <row r="6956" spans="10:10" ht="15" customHeight="1">
      <c r="J6956" s="644"/>
    </row>
    <row r="6957" spans="10:10" ht="15" customHeight="1">
      <c r="J6957" s="644"/>
    </row>
    <row r="6958" spans="10:10" ht="15" customHeight="1">
      <c r="J6958" s="644"/>
    </row>
    <row r="6959" spans="10:10" ht="15" customHeight="1">
      <c r="J6959" s="644"/>
    </row>
    <row r="6960" spans="10:10" ht="15" customHeight="1">
      <c r="J6960" s="644"/>
    </row>
    <row r="6961" spans="10:10" ht="15" customHeight="1">
      <c r="J6961" s="644"/>
    </row>
    <row r="6962" spans="10:10" ht="15" customHeight="1">
      <c r="J6962" s="644"/>
    </row>
    <row r="6963" spans="10:10" ht="15" customHeight="1">
      <c r="J6963" s="644"/>
    </row>
    <row r="6964" spans="10:10" ht="15" customHeight="1">
      <c r="J6964" s="644"/>
    </row>
    <row r="6965" spans="10:10" ht="15" customHeight="1">
      <c r="J6965" s="644"/>
    </row>
    <row r="6966" spans="10:10" ht="15" customHeight="1">
      <c r="J6966" s="644"/>
    </row>
    <row r="6967" spans="10:10" ht="15" customHeight="1">
      <c r="J6967" s="644"/>
    </row>
    <row r="6968" spans="10:10" ht="15" customHeight="1">
      <c r="J6968" s="644"/>
    </row>
    <row r="6969" spans="10:10" ht="15" customHeight="1">
      <c r="J6969" s="644"/>
    </row>
    <row r="6970" spans="10:10" ht="15" customHeight="1">
      <c r="J6970" s="644"/>
    </row>
    <row r="6971" spans="10:10" ht="15" customHeight="1">
      <c r="J6971" s="644"/>
    </row>
    <row r="6972" spans="10:10" ht="15" customHeight="1">
      <c r="J6972" s="644"/>
    </row>
    <row r="6973" spans="10:10" ht="15" customHeight="1">
      <c r="J6973" s="644"/>
    </row>
    <row r="6974" spans="10:10" ht="15" customHeight="1">
      <c r="J6974" s="644"/>
    </row>
    <row r="6975" spans="10:10" ht="15" customHeight="1">
      <c r="J6975" s="644"/>
    </row>
    <row r="6976" spans="10:10" ht="15" customHeight="1">
      <c r="J6976" s="644"/>
    </row>
    <row r="6977" spans="10:10" ht="15" customHeight="1">
      <c r="J6977" s="644"/>
    </row>
    <row r="6978" spans="10:10" ht="15" customHeight="1">
      <c r="J6978" s="644"/>
    </row>
    <row r="6979" spans="10:10" ht="15" customHeight="1">
      <c r="J6979" s="644"/>
    </row>
    <row r="6980" spans="10:10" ht="15" customHeight="1">
      <c r="J6980" s="644"/>
    </row>
    <row r="6981" spans="10:10" ht="15" customHeight="1">
      <c r="J6981" s="644"/>
    </row>
    <row r="6982" spans="10:10" ht="15" customHeight="1">
      <c r="J6982" s="644"/>
    </row>
    <row r="6983" spans="10:10" ht="15" customHeight="1">
      <c r="J6983" s="644"/>
    </row>
    <row r="6984" spans="10:10" ht="15" customHeight="1">
      <c r="J6984" s="644"/>
    </row>
    <row r="6985" spans="10:10" ht="15" customHeight="1">
      <c r="J6985" s="644"/>
    </row>
    <row r="6986" spans="10:10" ht="15" customHeight="1">
      <c r="J6986" s="644"/>
    </row>
    <row r="6987" spans="10:10" ht="15" customHeight="1">
      <c r="J6987" s="644"/>
    </row>
    <row r="6988" spans="10:10" ht="15" customHeight="1">
      <c r="J6988" s="644"/>
    </row>
    <row r="6989" spans="10:10" ht="15" customHeight="1">
      <c r="J6989" s="644"/>
    </row>
    <row r="6990" spans="10:10" ht="15" customHeight="1">
      <c r="J6990" s="644"/>
    </row>
    <row r="6991" spans="10:10" ht="15" customHeight="1">
      <c r="J6991" s="644"/>
    </row>
    <row r="6992" spans="10:10" ht="15" customHeight="1">
      <c r="J6992" s="644"/>
    </row>
    <row r="6993" spans="10:10" ht="15" customHeight="1">
      <c r="J6993" s="644"/>
    </row>
    <row r="6994" spans="10:10" ht="15" customHeight="1">
      <c r="J6994" s="644"/>
    </row>
    <row r="6995" spans="10:10" ht="15" customHeight="1">
      <c r="J6995" s="644"/>
    </row>
    <row r="6996" spans="10:10" ht="15" customHeight="1">
      <c r="J6996" s="644"/>
    </row>
    <row r="6997" spans="10:10" ht="15" customHeight="1">
      <c r="J6997" s="644"/>
    </row>
    <row r="6998" spans="10:10" ht="15" customHeight="1">
      <c r="J6998" s="644"/>
    </row>
    <row r="6999" spans="10:10" ht="15" customHeight="1">
      <c r="J6999" s="644"/>
    </row>
    <row r="7000" spans="10:10" ht="15" customHeight="1">
      <c r="J7000" s="644"/>
    </row>
    <row r="7001" spans="10:10" ht="15" customHeight="1">
      <c r="J7001" s="644"/>
    </row>
    <row r="7002" spans="10:10" ht="15" customHeight="1">
      <c r="J7002" s="644"/>
    </row>
    <row r="7003" spans="10:10" ht="15" customHeight="1">
      <c r="J7003" s="644"/>
    </row>
    <row r="7004" spans="10:10" ht="15" customHeight="1">
      <c r="J7004" s="644"/>
    </row>
    <row r="7005" spans="10:10" ht="15" customHeight="1">
      <c r="J7005" s="644"/>
    </row>
    <row r="7006" spans="10:10" ht="15" customHeight="1">
      <c r="J7006" s="644"/>
    </row>
    <row r="7007" spans="10:10" ht="15" customHeight="1">
      <c r="J7007" s="644"/>
    </row>
    <row r="7008" spans="10:10" ht="15" customHeight="1">
      <c r="J7008" s="644"/>
    </row>
    <row r="7009" spans="10:10" ht="15" customHeight="1">
      <c r="J7009" s="644"/>
    </row>
    <row r="7010" spans="10:10" ht="15" customHeight="1">
      <c r="J7010" s="644"/>
    </row>
    <row r="7011" spans="10:10" ht="15" customHeight="1">
      <c r="J7011" s="644"/>
    </row>
    <row r="7012" spans="10:10" ht="15" customHeight="1">
      <c r="J7012" s="644"/>
    </row>
    <row r="7013" spans="10:10" ht="15" customHeight="1">
      <c r="J7013" s="644"/>
    </row>
    <row r="7014" spans="10:10" ht="15" customHeight="1">
      <c r="J7014" s="644"/>
    </row>
    <row r="7015" spans="10:10" ht="15" customHeight="1">
      <c r="J7015" s="644"/>
    </row>
    <row r="7016" spans="10:10" ht="15" customHeight="1">
      <c r="J7016" s="644"/>
    </row>
    <row r="7017" spans="10:10" ht="15" customHeight="1">
      <c r="J7017" s="644"/>
    </row>
    <row r="7018" spans="10:10" ht="15" customHeight="1">
      <c r="J7018" s="644"/>
    </row>
    <row r="7019" spans="10:10" ht="15" customHeight="1">
      <c r="J7019" s="644"/>
    </row>
    <row r="7020" spans="10:10" ht="15" customHeight="1">
      <c r="J7020" s="644"/>
    </row>
    <row r="7021" spans="10:10" ht="15" customHeight="1">
      <c r="J7021" s="644"/>
    </row>
    <row r="7022" spans="10:10" ht="15" customHeight="1">
      <c r="J7022" s="644"/>
    </row>
    <row r="7023" spans="10:10" ht="15" customHeight="1">
      <c r="J7023" s="644"/>
    </row>
    <row r="7024" spans="10:10" ht="15" customHeight="1">
      <c r="J7024" s="644"/>
    </row>
    <row r="7025" spans="10:10" ht="15" customHeight="1">
      <c r="J7025" s="644"/>
    </row>
    <row r="7026" spans="10:10" ht="15" customHeight="1">
      <c r="J7026" s="644"/>
    </row>
    <row r="7027" spans="10:10" ht="15" customHeight="1">
      <c r="J7027" s="644"/>
    </row>
    <row r="7028" spans="10:10" ht="15" customHeight="1">
      <c r="J7028" s="644"/>
    </row>
    <row r="7029" spans="10:10" ht="15" customHeight="1">
      <c r="J7029" s="644"/>
    </row>
    <row r="7030" spans="10:10" ht="15" customHeight="1">
      <c r="J7030" s="644"/>
    </row>
    <row r="7031" spans="10:10" ht="15" customHeight="1">
      <c r="J7031" s="644"/>
    </row>
    <row r="7032" spans="10:10" ht="15" customHeight="1">
      <c r="J7032" s="644"/>
    </row>
    <row r="7033" spans="10:10" ht="15" customHeight="1">
      <c r="J7033" s="644"/>
    </row>
    <row r="7034" spans="10:10" ht="15" customHeight="1">
      <c r="J7034" s="644"/>
    </row>
    <row r="7035" spans="10:10" ht="15" customHeight="1">
      <c r="J7035" s="644"/>
    </row>
    <row r="7036" spans="10:10" ht="15" customHeight="1">
      <c r="J7036" s="644"/>
    </row>
    <row r="7037" spans="10:10" ht="15" customHeight="1">
      <c r="J7037" s="644"/>
    </row>
    <row r="7038" spans="10:10" ht="15" customHeight="1">
      <c r="J7038" s="644"/>
    </row>
    <row r="7039" spans="10:10" ht="15" customHeight="1">
      <c r="J7039" s="644"/>
    </row>
    <row r="7040" spans="10:10" ht="15" customHeight="1">
      <c r="J7040" s="644"/>
    </row>
    <row r="7041" spans="10:10" ht="15" customHeight="1">
      <c r="J7041" s="644"/>
    </row>
    <row r="7042" spans="10:10" ht="15" customHeight="1">
      <c r="J7042" s="644"/>
    </row>
    <row r="7043" spans="10:10" ht="15" customHeight="1">
      <c r="J7043" s="644"/>
    </row>
    <row r="7044" spans="10:10" ht="15" customHeight="1">
      <c r="J7044" s="644"/>
    </row>
    <row r="7045" spans="10:10" ht="15" customHeight="1">
      <c r="J7045" s="644"/>
    </row>
    <row r="7046" spans="10:10" ht="15" customHeight="1">
      <c r="J7046" s="644"/>
    </row>
    <row r="7047" spans="10:10" ht="15" customHeight="1">
      <c r="J7047" s="644"/>
    </row>
    <row r="7048" spans="10:10" ht="15" customHeight="1">
      <c r="J7048" s="644"/>
    </row>
    <row r="7049" spans="10:10" ht="15" customHeight="1">
      <c r="J7049" s="644"/>
    </row>
    <row r="7050" spans="10:10" ht="15" customHeight="1">
      <c r="J7050" s="644"/>
    </row>
    <row r="7051" spans="10:10" ht="15" customHeight="1">
      <c r="J7051" s="644"/>
    </row>
    <row r="7052" spans="10:10" ht="15" customHeight="1">
      <c r="J7052" s="644"/>
    </row>
    <row r="7053" spans="10:10" ht="15" customHeight="1">
      <c r="J7053" s="644"/>
    </row>
    <row r="7054" spans="10:10" ht="15" customHeight="1">
      <c r="J7054" s="644"/>
    </row>
    <row r="7055" spans="10:10" ht="15" customHeight="1">
      <c r="J7055" s="644"/>
    </row>
    <row r="7056" spans="10:10" ht="15" customHeight="1">
      <c r="J7056" s="644"/>
    </row>
    <row r="7057" spans="10:10" ht="15" customHeight="1">
      <c r="J7057" s="644"/>
    </row>
    <row r="7058" spans="10:10" ht="15" customHeight="1">
      <c r="J7058" s="644"/>
    </row>
    <row r="7059" spans="10:10" ht="15" customHeight="1">
      <c r="J7059" s="644"/>
    </row>
    <row r="7060" spans="10:10" ht="15" customHeight="1">
      <c r="J7060" s="644"/>
    </row>
    <row r="7061" spans="10:10" ht="15" customHeight="1">
      <c r="J7061" s="644"/>
    </row>
    <row r="7062" spans="10:10" ht="15" customHeight="1">
      <c r="J7062" s="644"/>
    </row>
    <row r="7063" spans="10:10" ht="15" customHeight="1">
      <c r="J7063" s="644"/>
    </row>
    <row r="7064" spans="10:10" ht="15" customHeight="1">
      <c r="J7064" s="644"/>
    </row>
    <row r="7065" spans="10:10" ht="15" customHeight="1">
      <c r="J7065" s="644"/>
    </row>
    <row r="7066" spans="10:10" ht="15" customHeight="1">
      <c r="J7066" s="644"/>
    </row>
    <row r="7067" spans="10:10" ht="15" customHeight="1">
      <c r="J7067" s="644"/>
    </row>
    <row r="7068" spans="10:10" ht="15" customHeight="1">
      <c r="J7068" s="644"/>
    </row>
    <row r="7069" spans="10:10" ht="15" customHeight="1">
      <c r="J7069" s="644"/>
    </row>
    <row r="7070" spans="10:10" ht="15" customHeight="1">
      <c r="J7070" s="644"/>
    </row>
    <row r="7071" spans="10:10" ht="15" customHeight="1">
      <c r="J7071" s="644"/>
    </row>
    <row r="7072" spans="10:10" ht="15" customHeight="1">
      <c r="J7072" s="644"/>
    </row>
    <row r="7073" spans="10:10" ht="15" customHeight="1">
      <c r="J7073" s="644"/>
    </row>
    <row r="7074" spans="10:10" ht="15" customHeight="1">
      <c r="J7074" s="644"/>
    </row>
    <row r="7075" spans="10:10" ht="15" customHeight="1">
      <c r="J7075" s="644"/>
    </row>
    <row r="7076" spans="10:10" ht="15" customHeight="1">
      <c r="J7076" s="644"/>
    </row>
    <row r="7077" spans="10:10" ht="15" customHeight="1">
      <c r="J7077" s="644"/>
    </row>
    <row r="7078" spans="10:10" ht="15" customHeight="1">
      <c r="J7078" s="644"/>
    </row>
    <row r="7079" spans="10:10" ht="15" customHeight="1">
      <c r="J7079" s="644"/>
    </row>
    <row r="7080" spans="10:10" ht="15" customHeight="1">
      <c r="J7080" s="644"/>
    </row>
    <row r="7081" spans="10:10" ht="15" customHeight="1">
      <c r="J7081" s="644"/>
    </row>
    <row r="7082" spans="10:10" ht="15" customHeight="1">
      <c r="J7082" s="644"/>
    </row>
    <row r="7083" spans="10:10" ht="15" customHeight="1">
      <c r="J7083" s="644"/>
    </row>
    <row r="7084" spans="10:10" ht="15" customHeight="1">
      <c r="J7084" s="644"/>
    </row>
    <row r="7085" spans="10:10" ht="15" customHeight="1">
      <c r="J7085" s="644"/>
    </row>
    <row r="7086" spans="10:10" ht="15" customHeight="1">
      <c r="J7086" s="644"/>
    </row>
    <row r="7087" spans="10:10" ht="15" customHeight="1">
      <c r="J7087" s="644"/>
    </row>
    <row r="7088" spans="10:10" ht="15" customHeight="1">
      <c r="J7088" s="644"/>
    </row>
    <row r="7089" spans="10:10" ht="15" customHeight="1">
      <c r="J7089" s="644"/>
    </row>
    <row r="7090" spans="10:10" ht="15" customHeight="1">
      <c r="J7090" s="644"/>
    </row>
    <row r="7091" spans="10:10" ht="15" customHeight="1">
      <c r="J7091" s="644"/>
    </row>
    <row r="7092" spans="10:10" ht="15" customHeight="1">
      <c r="J7092" s="644"/>
    </row>
    <row r="7093" spans="10:10" ht="15" customHeight="1">
      <c r="J7093" s="644"/>
    </row>
    <row r="7094" spans="10:10" ht="15" customHeight="1">
      <c r="J7094" s="644"/>
    </row>
    <row r="7095" spans="10:10" ht="15" customHeight="1">
      <c r="J7095" s="644"/>
    </row>
    <row r="7096" spans="10:10" ht="15" customHeight="1">
      <c r="J7096" s="644"/>
    </row>
    <row r="7097" spans="10:10" ht="15" customHeight="1">
      <c r="J7097" s="644"/>
    </row>
    <row r="7098" spans="10:10" ht="15" customHeight="1">
      <c r="J7098" s="644"/>
    </row>
    <row r="7099" spans="10:10" ht="15" customHeight="1">
      <c r="J7099" s="644"/>
    </row>
    <row r="7100" spans="10:10" ht="15" customHeight="1">
      <c r="J7100" s="644"/>
    </row>
    <row r="7101" spans="10:10" ht="15" customHeight="1">
      <c r="J7101" s="644"/>
    </row>
    <row r="7102" spans="10:10" ht="15" customHeight="1">
      <c r="J7102" s="644"/>
    </row>
    <row r="7103" spans="10:10" ht="15" customHeight="1">
      <c r="J7103" s="644"/>
    </row>
    <row r="7104" spans="10:10" ht="15" customHeight="1">
      <c r="J7104" s="644"/>
    </row>
    <row r="7105" spans="10:10" ht="15" customHeight="1">
      <c r="J7105" s="644"/>
    </row>
    <row r="7106" spans="10:10" ht="15" customHeight="1">
      <c r="J7106" s="644"/>
    </row>
    <row r="7107" spans="10:10" ht="15" customHeight="1">
      <c r="J7107" s="644"/>
    </row>
    <row r="7108" spans="10:10" ht="15" customHeight="1">
      <c r="J7108" s="644"/>
    </row>
    <row r="7109" spans="10:10" ht="15" customHeight="1">
      <c r="J7109" s="644"/>
    </row>
    <row r="7110" spans="10:10" ht="15" customHeight="1">
      <c r="J7110" s="644"/>
    </row>
    <row r="7111" spans="10:10" ht="15" customHeight="1">
      <c r="J7111" s="644"/>
    </row>
    <row r="7112" spans="10:10" ht="15" customHeight="1">
      <c r="J7112" s="644"/>
    </row>
    <row r="7113" spans="10:10" ht="15" customHeight="1">
      <c r="J7113" s="644"/>
    </row>
    <row r="7114" spans="10:10" ht="15" customHeight="1">
      <c r="J7114" s="644"/>
    </row>
    <row r="7115" spans="10:10" ht="15" customHeight="1">
      <c r="J7115" s="644"/>
    </row>
    <row r="7116" spans="10:10" ht="15" customHeight="1">
      <c r="J7116" s="644"/>
    </row>
    <row r="7117" spans="10:10" ht="15" customHeight="1">
      <c r="J7117" s="644"/>
    </row>
    <row r="7118" spans="10:10" ht="15" customHeight="1">
      <c r="J7118" s="644"/>
    </row>
    <row r="7119" spans="10:10" ht="15" customHeight="1">
      <c r="J7119" s="644"/>
    </row>
    <row r="7120" spans="10:10" ht="15" customHeight="1">
      <c r="J7120" s="644"/>
    </row>
    <row r="7121" spans="10:10" ht="15" customHeight="1">
      <c r="J7121" s="644"/>
    </row>
    <row r="7122" spans="10:10" ht="15" customHeight="1">
      <c r="J7122" s="644"/>
    </row>
    <row r="7123" spans="10:10" ht="15" customHeight="1">
      <c r="J7123" s="644"/>
    </row>
    <row r="7124" spans="10:10" ht="15" customHeight="1">
      <c r="J7124" s="644"/>
    </row>
    <row r="7125" spans="10:10" ht="15" customHeight="1">
      <c r="J7125" s="644"/>
    </row>
    <row r="7126" spans="10:10" ht="15" customHeight="1">
      <c r="J7126" s="644"/>
    </row>
    <row r="7127" spans="10:10" ht="15" customHeight="1">
      <c r="J7127" s="644"/>
    </row>
    <row r="7128" spans="10:10" ht="15" customHeight="1">
      <c r="J7128" s="644"/>
    </row>
    <row r="7129" spans="10:10" ht="15" customHeight="1">
      <c r="J7129" s="644"/>
    </row>
    <row r="7130" spans="10:10" ht="15" customHeight="1">
      <c r="J7130" s="644"/>
    </row>
    <row r="7131" spans="10:10" ht="15" customHeight="1">
      <c r="J7131" s="644"/>
    </row>
    <row r="7132" spans="10:10" ht="15" customHeight="1">
      <c r="J7132" s="644"/>
    </row>
    <row r="7133" spans="10:10" ht="15" customHeight="1">
      <c r="J7133" s="644"/>
    </row>
    <row r="7134" spans="10:10" ht="15" customHeight="1">
      <c r="J7134" s="644"/>
    </row>
    <row r="7135" spans="10:10" ht="15" customHeight="1">
      <c r="J7135" s="644"/>
    </row>
    <row r="7136" spans="10:10" ht="15" customHeight="1">
      <c r="J7136" s="644"/>
    </row>
    <row r="7137" spans="10:10" ht="15" customHeight="1">
      <c r="J7137" s="644"/>
    </row>
    <row r="7138" spans="10:10" ht="15" customHeight="1">
      <c r="J7138" s="644"/>
    </row>
    <row r="7139" spans="10:10" ht="15" customHeight="1">
      <c r="J7139" s="644"/>
    </row>
    <row r="7140" spans="10:10" ht="15" customHeight="1">
      <c r="J7140" s="644"/>
    </row>
    <row r="7141" spans="10:10" ht="15" customHeight="1">
      <c r="J7141" s="644"/>
    </row>
    <row r="7142" spans="10:10" ht="15" customHeight="1">
      <c r="J7142" s="644"/>
    </row>
    <row r="7143" spans="10:10" ht="15" customHeight="1">
      <c r="J7143" s="644"/>
    </row>
    <row r="7144" spans="10:10" ht="15" customHeight="1">
      <c r="J7144" s="644"/>
    </row>
    <row r="7145" spans="10:10" ht="15" customHeight="1">
      <c r="J7145" s="644"/>
    </row>
    <row r="7146" spans="10:10" ht="15" customHeight="1">
      <c r="J7146" s="644"/>
    </row>
    <row r="7147" spans="10:10" ht="15" customHeight="1">
      <c r="J7147" s="644"/>
    </row>
    <row r="7148" spans="10:10" ht="15" customHeight="1">
      <c r="J7148" s="644"/>
    </row>
    <row r="7149" spans="10:10" ht="15" customHeight="1">
      <c r="J7149" s="644"/>
    </row>
    <row r="7150" spans="10:10" ht="15" customHeight="1">
      <c r="J7150" s="644"/>
    </row>
    <row r="7151" spans="10:10" ht="15" customHeight="1">
      <c r="J7151" s="644"/>
    </row>
    <row r="7152" spans="10:10" ht="15" customHeight="1">
      <c r="J7152" s="644"/>
    </row>
    <row r="7153" spans="10:10" ht="15" customHeight="1">
      <c r="J7153" s="644"/>
    </row>
    <row r="7154" spans="10:10" ht="15" customHeight="1">
      <c r="J7154" s="644"/>
    </row>
    <row r="7155" spans="10:10" ht="15" customHeight="1">
      <c r="J7155" s="644"/>
    </row>
    <row r="7156" spans="10:10" ht="15" customHeight="1">
      <c r="J7156" s="644"/>
    </row>
    <row r="7157" spans="10:10" ht="15" customHeight="1">
      <c r="J7157" s="644"/>
    </row>
    <row r="7158" spans="10:10" ht="15" customHeight="1">
      <c r="J7158" s="644"/>
    </row>
    <row r="7159" spans="10:10" ht="15" customHeight="1">
      <c r="J7159" s="644"/>
    </row>
    <row r="7160" spans="10:10" ht="15" customHeight="1">
      <c r="J7160" s="644"/>
    </row>
    <row r="7161" spans="10:10" ht="15" customHeight="1">
      <c r="J7161" s="644"/>
    </row>
    <row r="7162" spans="10:10" ht="15" customHeight="1">
      <c r="J7162" s="644"/>
    </row>
    <row r="7163" spans="10:10" ht="15" customHeight="1">
      <c r="J7163" s="644"/>
    </row>
    <row r="7164" spans="10:10" ht="15" customHeight="1">
      <c r="J7164" s="644"/>
    </row>
    <row r="7165" spans="10:10" ht="15" customHeight="1">
      <c r="J7165" s="644"/>
    </row>
    <row r="7166" spans="10:10" ht="15" customHeight="1">
      <c r="J7166" s="644"/>
    </row>
    <row r="7167" spans="10:10" ht="15" customHeight="1">
      <c r="J7167" s="644"/>
    </row>
    <row r="7168" spans="10:10" ht="15" customHeight="1">
      <c r="J7168" s="644"/>
    </row>
    <row r="7169" spans="10:10" ht="15" customHeight="1">
      <c r="J7169" s="644"/>
    </row>
    <row r="7170" spans="10:10" ht="15" customHeight="1">
      <c r="J7170" s="644"/>
    </row>
    <row r="7171" spans="10:10" ht="15" customHeight="1">
      <c r="J7171" s="644"/>
    </row>
    <row r="7172" spans="10:10" ht="15" customHeight="1">
      <c r="J7172" s="644"/>
    </row>
    <row r="7173" spans="10:10" ht="15" customHeight="1">
      <c r="J7173" s="644"/>
    </row>
    <row r="7174" spans="10:10" ht="15" customHeight="1">
      <c r="J7174" s="644"/>
    </row>
    <row r="7175" spans="10:10" ht="15" customHeight="1">
      <c r="J7175" s="644"/>
    </row>
    <row r="7176" spans="10:10" ht="15" customHeight="1">
      <c r="J7176" s="644"/>
    </row>
    <row r="7177" spans="10:10" ht="15" customHeight="1">
      <c r="J7177" s="644"/>
    </row>
    <row r="7178" spans="10:10" ht="15" customHeight="1">
      <c r="J7178" s="644"/>
    </row>
    <row r="7179" spans="10:10" ht="15" customHeight="1">
      <c r="J7179" s="644"/>
    </row>
    <row r="7180" spans="10:10" ht="15" customHeight="1">
      <c r="J7180" s="644"/>
    </row>
    <row r="7181" spans="10:10" ht="15" customHeight="1">
      <c r="J7181" s="644"/>
    </row>
    <row r="7182" spans="10:10" ht="15" customHeight="1">
      <c r="J7182" s="644"/>
    </row>
    <row r="7183" spans="10:10" ht="15" customHeight="1">
      <c r="J7183" s="644"/>
    </row>
    <row r="7184" spans="10:10" ht="15" customHeight="1">
      <c r="J7184" s="644"/>
    </row>
    <row r="7185" spans="10:10" ht="15" customHeight="1">
      <c r="J7185" s="644"/>
    </row>
    <row r="7186" spans="10:10" ht="15" customHeight="1">
      <c r="J7186" s="644"/>
    </row>
    <row r="7187" spans="10:10" ht="15" customHeight="1">
      <c r="J7187" s="644"/>
    </row>
    <row r="7188" spans="10:10" ht="15" customHeight="1">
      <c r="J7188" s="644"/>
    </row>
    <row r="7189" spans="10:10" ht="15" customHeight="1">
      <c r="J7189" s="644"/>
    </row>
    <row r="7190" spans="10:10" ht="15" customHeight="1">
      <c r="J7190" s="644"/>
    </row>
    <row r="7191" spans="10:10" ht="15" customHeight="1">
      <c r="J7191" s="644"/>
    </row>
    <row r="7192" spans="10:10" ht="15" customHeight="1">
      <c r="J7192" s="644"/>
    </row>
    <row r="7193" spans="10:10" ht="15" customHeight="1">
      <c r="J7193" s="644"/>
    </row>
    <row r="7194" spans="10:10" ht="15" customHeight="1">
      <c r="J7194" s="644"/>
    </row>
    <row r="7195" spans="10:10" ht="15" customHeight="1">
      <c r="J7195" s="644"/>
    </row>
    <row r="7196" spans="10:10" ht="15" customHeight="1">
      <c r="J7196" s="644"/>
    </row>
    <row r="7197" spans="10:10" ht="15" customHeight="1">
      <c r="J7197" s="644"/>
    </row>
    <row r="7198" spans="10:10" ht="15" customHeight="1">
      <c r="J7198" s="644"/>
    </row>
    <row r="7199" spans="10:10" ht="15" customHeight="1">
      <c r="J7199" s="644"/>
    </row>
    <row r="7200" spans="10:10" ht="15" customHeight="1">
      <c r="J7200" s="644"/>
    </row>
    <row r="7201" spans="10:10" ht="15" customHeight="1">
      <c r="J7201" s="644"/>
    </row>
    <row r="7202" spans="10:10" ht="15" customHeight="1">
      <c r="J7202" s="644"/>
    </row>
    <row r="7203" spans="10:10" ht="15" customHeight="1">
      <c r="J7203" s="644"/>
    </row>
    <row r="7204" spans="10:10" ht="15" customHeight="1">
      <c r="J7204" s="644"/>
    </row>
    <row r="7205" spans="10:10" ht="15" customHeight="1">
      <c r="J7205" s="644"/>
    </row>
    <row r="7206" spans="10:10" ht="15" customHeight="1">
      <c r="J7206" s="644"/>
    </row>
    <row r="7207" spans="10:10" ht="15" customHeight="1">
      <c r="J7207" s="644"/>
    </row>
    <row r="7208" spans="10:10" ht="15" customHeight="1">
      <c r="J7208" s="644"/>
    </row>
    <row r="7209" spans="10:10" ht="15" customHeight="1">
      <c r="J7209" s="644"/>
    </row>
    <row r="7210" spans="10:10" ht="15" customHeight="1">
      <c r="J7210" s="644"/>
    </row>
    <row r="7211" spans="10:10" ht="15" customHeight="1">
      <c r="J7211" s="644"/>
    </row>
    <row r="7212" spans="10:10" ht="15" customHeight="1">
      <c r="J7212" s="644"/>
    </row>
    <row r="7213" spans="10:10" ht="15" customHeight="1">
      <c r="J7213" s="644"/>
    </row>
    <row r="7214" spans="10:10" ht="15" customHeight="1">
      <c r="J7214" s="644"/>
    </row>
    <row r="7215" spans="10:10" ht="15" customHeight="1">
      <c r="J7215" s="644"/>
    </row>
    <row r="7216" spans="10:10" ht="15" customHeight="1">
      <c r="J7216" s="644"/>
    </row>
    <row r="7217" spans="10:10" ht="15" customHeight="1">
      <c r="J7217" s="644"/>
    </row>
    <row r="7218" spans="10:10" ht="15" customHeight="1">
      <c r="J7218" s="644"/>
    </row>
    <row r="7219" spans="10:10" ht="15" customHeight="1">
      <c r="J7219" s="644"/>
    </row>
    <row r="7220" spans="10:10" ht="15" customHeight="1">
      <c r="J7220" s="644"/>
    </row>
    <row r="7221" spans="10:10" ht="15" customHeight="1">
      <c r="J7221" s="644"/>
    </row>
    <row r="7222" spans="10:10" ht="15" customHeight="1">
      <c r="J7222" s="644"/>
    </row>
    <row r="7223" spans="10:10" ht="15" customHeight="1">
      <c r="J7223" s="644"/>
    </row>
    <row r="7224" spans="10:10" ht="15" customHeight="1">
      <c r="J7224" s="644"/>
    </row>
    <row r="7225" spans="10:10" ht="15" customHeight="1">
      <c r="J7225" s="644"/>
    </row>
    <row r="7226" spans="10:10" ht="15" customHeight="1">
      <c r="J7226" s="644"/>
    </row>
    <row r="7227" spans="10:10" ht="15" customHeight="1">
      <c r="J7227" s="644"/>
    </row>
    <row r="7228" spans="10:10" ht="15" customHeight="1">
      <c r="J7228" s="644"/>
    </row>
    <row r="7229" spans="10:10" ht="15" customHeight="1">
      <c r="J7229" s="644"/>
    </row>
    <row r="7230" spans="10:10" ht="15" customHeight="1">
      <c r="J7230" s="644"/>
    </row>
    <row r="7231" spans="10:10" ht="15" customHeight="1">
      <c r="J7231" s="644"/>
    </row>
    <row r="7232" spans="10:10" ht="15" customHeight="1">
      <c r="J7232" s="644"/>
    </row>
    <row r="7233" spans="10:10" ht="15" customHeight="1">
      <c r="J7233" s="644"/>
    </row>
    <row r="7234" spans="10:10" ht="15" customHeight="1">
      <c r="J7234" s="644"/>
    </row>
    <row r="7235" spans="10:10" ht="15" customHeight="1">
      <c r="J7235" s="644"/>
    </row>
    <row r="7236" spans="10:10" ht="15" customHeight="1">
      <c r="J7236" s="644"/>
    </row>
    <row r="7237" spans="10:10" ht="15" customHeight="1">
      <c r="J7237" s="644"/>
    </row>
    <row r="7238" spans="10:10" ht="15" customHeight="1">
      <c r="J7238" s="644"/>
    </row>
    <row r="7239" spans="10:10" ht="15" customHeight="1">
      <c r="J7239" s="644"/>
    </row>
    <row r="7240" spans="10:10" ht="15" customHeight="1">
      <c r="J7240" s="644"/>
    </row>
    <row r="7241" spans="10:10" ht="15" customHeight="1">
      <c r="J7241" s="644"/>
    </row>
    <row r="7242" spans="10:10" ht="15" customHeight="1">
      <c r="J7242" s="644"/>
    </row>
    <row r="7243" spans="10:10" ht="15" customHeight="1">
      <c r="J7243" s="644"/>
    </row>
    <row r="7244" spans="10:10" ht="15" customHeight="1">
      <c r="J7244" s="644"/>
    </row>
    <row r="7245" spans="10:10" ht="15" customHeight="1">
      <c r="J7245" s="644"/>
    </row>
    <row r="7246" spans="10:10" ht="15" customHeight="1">
      <c r="J7246" s="644"/>
    </row>
    <row r="7247" spans="10:10" ht="15" customHeight="1">
      <c r="J7247" s="644"/>
    </row>
    <row r="7248" spans="10:10" ht="15" customHeight="1">
      <c r="J7248" s="644"/>
    </row>
    <row r="7249" spans="10:10" ht="15" customHeight="1">
      <c r="J7249" s="644"/>
    </row>
    <row r="7250" spans="10:10" ht="15" customHeight="1">
      <c r="J7250" s="644"/>
    </row>
    <row r="7251" spans="10:10" ht="15" customHeight="1">
      <c r="J7251" s="644"/>
    </row>
    <row r="7252" spans="10:10" ht="15" customHeight="1">
      <c r="J7252" s="644"/>
    </row>
    <row r="7253" spans="10:10" ht="15" customHeight="1">
      <c r="J7253" s="644"/>
    </row>
    <row r="7254" spans="10:10" ht="15" customHeight="1">
      <c r="J7254" s="644"/>
    </row>
    <row r="7255" spans="10:10" ht="15" customHeight="1">
      <c r="J7255" s="644"/>
    </row>
    <row r="7256" spans="10:10" ht="15" customHeight="1">
      <c r="J7256" s="644"/>
    </row>
    <row r="7257" spans="10:10" ht="15" customHeight="1">
      <c r="J7257" s="644"/>
    </row>
    <row r="7258" spans="10:10" ht="15" customHeight="1">
      <c r="J7258" s="644"/>
    </row>
    <row r="7259" spans="10:10" ht="15" customHeight="1">
      <c r="J7259" s="644"/>
    </row>
    <row r="7260" spans="10:10" ht="15" customHeight="1">
      <c r="J7260" s="644"/>
    </row>
    <row r="7261" spans="10:10" ht="15" customHeight="1">
      <c r="J7261" s="644"/>
    </row>
    <row r="7262" spans="10:10" ht="15" customHeight="1">
      <c r="J7262" s="644"/>
    </row>
    <row r="7263" spans="10:10" ht="15" customHeight="1">
      <c r="J7263" s="644"/>
    </row>
    <row r="7264" spans="10:10" ht="15" customHeight="1">
      <c r="J7264" s="644"/>
    </row>
    <row r="7265" spans="10:10" ht="15" customHeight="1">
      <c r="J7265" s="644"/>
    </row>
    <row r="7266" spans="10:10" ht="15" customHeight="1">
      <c r="J7266" s="644"/>
    </row>
    <row r="7267" spans="10:10" ht="15" customHeight="1">
      <c r="J7267" s="644"/>
    </row>
    <row r="7268" spans="10:10" ht="15" customHeight="1">
      <c r="J7268" s="644"/>
    </row>
    <row r="7269" spans="10:10" ht="15" customHeight="1">
      <c r="J7269" s="644"/>
    </row>
    <row r="7270" spans="10:10" ht="15" customHeight="1">
      <c r="J7270" s="644"/>
    </row>
    <row r="7271" spans="10:10" ht="15" customHeight="1">
      <c r="J7271" s="644"/>
    </row>
    <row r="7272" spans="10:10" ht="15" customHeight="1">
      <c r="J7272" s="644"/>
    </row>
    <row r="7273" spans="10:10" ht="15" customHeight="1">
      <c r="J7273" s="644"/>
    </row>
    <row r="7274" spans="10:10" ht="15" customHeight="1">
      <c r="J7274" s="644"/>
    </row>
    <row r="7275" spans="10:10" ht="15" customHeight="1">
      <c r="J7275" s="644"/>
    </row>
    <row r="7276" spans="10:10" ht="15" customHeight="1">
      <c r="J7276" s="644"/>
    </row>
    <row r="7277" spans="10:10" ht="15" customHeight="1">
      <c r="J7277" s="644"/>
    </row>
    <row r="7278" spans="10:10" ht="15" customHeight="1">
      <c r="J7278" s="644"/>
    </row>
    <row r="7279" spans="10:10" ht="15" customHeight="1">
      <c r="J7279" s="644"/>
    </row>
    <row r="7280" spans="10:10" ht="15" customHeight="1">
      <c r="J7280" s="644"/>
    </row>
    <row r="7281" spans="10:10" ht="15" customHeight="1">
      <c r="J7281" s="644"/>
    </row>
    <row r="7282" spans="10:10" ht="15" customHeight="1">
      <c r="J7282" s="644"/>
    </row>
    <row r="7283" spans="10:10" ht="15" customHeight="1">
      <c r="J7283" s="644"/>
    </row>
    <row r="7284" spans="10:10" ht="15" customHeight="1">
      <c r="J7284" s="644"/>
    </row>
    <row r="7285" spans="10:10" ht="15" customHeight="1">
      <c r="J7285" s="644"/>
    </row>
    <row r="7286" spans="10:10" ht="15" customHeight="1">
      <c r="J7286" s="644"/>
    </row>
    <row r="7287" spans="10:10" ht="15" customHeight="1">
      <c r="J7287" s="644"/>
    </row>
    <row r="7288" spans="10:10" ht="15" customHeight="1">
      <c r="J7288" s="644"/>
    </row>
    <row r="7289" spans="10:10" ht="15" customHeight="1">
      <c r="J7289" s="644"/>
    </row>
    <row r="7290" spans="10:10" ht="15" customHeight="1">
      <c r="J7290" s="644"/>
    </row>
    <row r="7291" spans="10:10" ht="15" customHeight="1">
      <c r="J7291" s="644"/>
    </row>
    <row r="7292" spans="10:10" ht="15" customHeight="1">
      <c r="J7292" s="644"/>
    </row>
    <row r="7293" spans="10:10" ht="15" customHeight="1">
      <c r="J7293" s="644"/>
    </row>
    <row r="7294" spans="10:10" ht="15" customHeight="1">
      <c r="J7294" s="644"/>
    </row>
    <row r="7295" spans="10:10" ht="15" customHeight="1">
      <c r="J7295" s="644"/>
    </row>
    <row r="7296" spans="10:10" ht="15" customHeight="1">
      <c r="J7296" s="644"/>
    </row>
    <row r="7297" spans="10:10" ht="15" customHeight="1">
      <c r="J7297" s="644"/>
    </row>
    <row r="7298" spans="10:10" ht="15" customHeight="1">
      <c r="J7298" s="644"/>
    </row>
    <row r="7299" spans="10:10" ht="15" customHeight="1">
      <c r="J7299" s="644"/>
    </row>
    <row r="7300" spans="10:10" ht="15" customHeight="1">
      <c r="J7300" s="644"/>
    </row>
    <row r="7301" spans="10:10" ht="15" customHeight="1">
      <c r="J7301" s="644"/>
    </row>
    <row r="7302" spans="10:10" ht="15" customHeight="1">
      <c r="J7302" s="644"/>
    </row>
    <row r="7303" spans="10:10" ht="15" customHeight="1">
      <c r="J7303" s="644"/>
    </row>
    <row r="7304" spans="10:10" ht="15" customHeight="1">
      <c r="J7304" s="644"/>
    </row>
    <row r="7305" spans="10:10" ht="15" customHeight="1">
      <c r="J7305" s="644"/>
    </row>
    <row r="7306" spans="10:10" ht="15" customHeight="1">
      <c r="J7306" s="644"/>
    </row>
    <row r="7307" spans="10:10" ht="15" customHeight="1">
      <c r="J7307" s="644"/>
    </row>
    <row r="7308" spans="10:10" ht="15" customHeight="1">
      <c r="J7308" s="644"/>
    </row>
    <row r="7309" spans="10:10" ht="15" customHeight="1">
      <c r="J7309" s="644"/>
    </row>
    <row r="7310" spans="10:10" ht="15" customHeight="1">
      <c r="J7310" s="644"/>
    </row>
    <row r="7311" spans="10:10" ht="15" customHeight="1">
      <c r="J7311" s="644"/>
    </row>
    <row r="7312" spans="10:10" ht="15" customHeight="1">
      <c r="J7312" s="644"/>
    </row>
    <row r="7313" spans="10:10" ht="15" customHeight="1">
      <c r="J7313" s="644"/>
    </row>
    <row r="7314" spans="10:10" ht="15" customHeight="1">
      <c r="J7314" s="644"/>
    </row>
    <row r="7315" spans="10:10" ht="15" customHeight="1">
      <c r="J7315" s="644"/>
    </row>
    <row r="7316" spans="10:10" ht="15" customHeight="1">
      <c r="J7316" s="644"/>
    </row>
    <row r="7317" spans="10:10" ht="15" customHeight="1">
      <c r="J7317" s="644"/>
    </row>
    <row r="7318" spans="10:10" ht="15" customHeight="1">
      <c r="J7318" s="644"/>
    </row>
    <row r="7319" spans="10:10" ht="15" customHeight="1">
      <c r="J7319" s="644"/>
    </row>
    <row r="7320" spans="10:10" ht="15" customHeight="1">
      <c r="J7320" s="644"/>
    </row>
    <row r="7321" spans="10:10" ht="15" customHeight="1">
      <c r="J7321" s="644"/>
    </row>
    <row r="7322" spans="10:10" ht="15" customHeight="1">
      <c r="J7322" s="644"/>
    </row>
    <row r="7323" spans="10:10" ht="15" customHeight="1">
      <c r="J7323" s="644"/>
    </row>
    <row r="7324" spans="10:10" ht="15" customHeight="1">
      <c r="J7324" s="644"/>
    </row>
    <row r="7325" spans="10:10" ht="15" customHeight="1">
      <c r="J7325" s="644"/>
    </row>
    <row r="7326" spans="10:10" ht="15" customHeight="1">
      <c r="J7326" s="644"/>
    </row>
    <row r="7327" spans="10:10" ht="15" customHeight="1">
      <c r="J7327" s="644"/>
    </row>
    <row r="7328" spans="10:10" ht="15" customHeight="1">
      <c r="J7328" s="644"/>
    </row>
    <row r="7329" spans="10:10" ht="15" customHeight="1">
      <c r="J7329" s="644"/>
    </row>
    <row r="7330" spans="10:10" ht="15" customHeight="1">
      <c r="J7330" s="644"/>
    </row>
    <row r="7331" spans="10:10" ht="15" customHeight="1">
      <c r="J7331" s="644"/>
    </row>
    <row r="7332" spans="10:10" ht="15" customHeight="1">
      <c r="J7332" s="644"/>
    </row>
    <row r="7333" spans="10:10" ht="15" customHeight="1">
      <c r="J7333" s="644"/>
    </row>
    <row r="7334" spans="10:10" ht="15" customHeight="1">
      <c r="J7334" s="644"/>
    </row>
    <row r="7335" spans="10:10" ht="15" customHeight="1">
      <c r="J7335" s="644"/>
    </row>
    <row r="7336" spans="10:10" ht="15" customHeight="1">
      <c r="J7336" s="644"/>
    </row>
    <row r="7337" spans="10:10" ht="15" customHeight="1">
      <c r="J7337" s="644"/>
    </row>
    <row r="7338" spans="10:10" ht="15" customHeight="1">
      <c r="J7338" s="644"/>
    </row>
    <row r="7339" spans="10:10" ht="15" customHeight="1">
      <c r="J7339" s="644"/>
    </row>
    <row r="7340" spans="10:10" ht="15" customHeight="1">
      <c r="J7340" s="644"/>
    </row>
    <row r="7341" spans="10:10" ht="15" customHeight="1">
      <c r="J7341" s="644"/>
    </row>
    <row r="7342" spans="10:10" ht="15" customHeight="1">
      <c r="J7342" s="644"/>
    </row>
    <row r="7343" spans="10:10" ht="15" customHeight="1">
      <c r="J7343" s="644"/>
    </row>
    <row r="7344" spans="10:10" ht="15" customHeight="1">
      <c r="J7344" s="644"/>
    </row>
    <row r="7345" spans="10:10" ht="15" customHeight="1">
      <c r="J7345" s="644"/>
    </row>
    <row r="7346" spans="10:10" ht="15" customHeight="1">
      <c r="J7346" s="644"/>
    </row>
    <row r="7347" spans="10:10" ht="15" customHeight="1">
      <c r="J7347" s="644"/>
    </row>
    <row r="7348" spans="10:10" ht="15" customHeight="1">
      <c r="J7348" s="644"/>
    </row>
    <row r="7349" spans="10:10" ht="15" customHeight="1">
      <c r="J7349" s="644"/>
    </row>
    <row r="7350" spans="10:10" ht="15" customHeight="1">
      <c r="J7350" s="644"/>
    </row>
    <row r="7351" spans="10:10" ht="15" customHeight="1">
      <c r="J7351" s="644"/>
    </row>
    <row r="7352" spans="10:10" ht="15" customHeight="1">
      <c r="J7352" s="644"/>
    </row>
    <row r="7353" spans="10:10" ht="15" customHeight="1">
      <c r="J7353" s="644"/>
    </row>
    <row r="7354" spans="10:10" ht="15" customHeight="1">
      <c r="J7354" s="644"/>
    </row>
    <row r="7355" spans="10:10" ht="15" customHeight="1">
      <c r="J7355" s="644"/>
    </row>
    <row r="7356" spans="10:10" ht="15" customHeight="1">
      <c r="J7356" s="644"/>
    </row>
    <row r="7357" spans="10:10" ht="15" customHeight="1">
      <c r="J7357" s="644"/>
    </row>
    <row r="7358" spans="10:10" ht="15" customHeight="1">
      <c r="J7358" s="644"/>
    </row>
    <row r="7359" spans="10:10" ht="15" customHeight="1">
      <c r="J7359" s="644"/>
    </row>
    <row r="7360" spans="10:10" ht="15" customHeight="1">
      <c r="J7360" s="644"/>
    </row>
    <row r="7361" spans="10:10" ht="15" customHeight="1">
      <c r="J7361" s="644"/>
    </row>
    <row r="7362" spans="10:10" ht="15" customHeight="1">
      <c r="J7362" s="644"/>
    </row>
    <row r="7363" spans="10:10" ht="15" customHeight="1">
      <c r="J7363" s="644"/>
    </row>
    <row r="7364" spans="10:10" ht="15" customHeight="1">
      <c r="J7364" s="644"/>
    </row>
    <row r="7365" spans="10:10" ht="15" customHeight="1">
      <c r="J7365" s="644"/>
    </row>
    <row r="7366" spans="10:10" ht="15" customHeight="1">
      <c r="J7366" s="644"/>
    </row>
    <row r="7367" spans="10:10" ht="15" customHeight="1">
      <c r="J7367" s="644"/>
    </row>
    <row r="7368" spans="10:10" ht="15" customHeight="1">
      <c r="J7368" s="644"/>
    </row>
    <row r="7369" spans="10:10" ht="15" customHeight="1">
      <c r="J7369" s="644"/>
    </row>
    <row r="7370" spans="10:10" ht="15" customHeight="1">
      <c r="J7370" s="644"/>
    </row>
    <row r="7371" spans="10:10" ht="15" customHeight="1">
      <c r="J7371" s="644"/>
    </row>
    <row r="7372" spans="10:10" ht="15" customHeight="1">
      <c r="J7372" s="644"/>
    </row>
    <row r="7373" spans="10:10" ht="15" customHeight="1">
      <c r="J7373" s="644"/>
    </row>
    <row r="7374" spans="10:10" ht="15" customHeight="1">
      <c r="J7374" s="644"/>
    </row>
    <row r="7375" spans="10:10" ht="15" customHeight="1">
      <c r="J7375" s="644"/>
    </row>
    <row r="7376" spans="10:10" ht="15" customHeight="1">
      <c r="J7376" s="644"/>
    </row>
    <row r="7377" spans="10:10" ht="15" customHeight="1">
      <c r="J7377" s="644"/>
    </row>
    <row r="7378" spans="10:10" ht="15" customHeight="1">
      <c r="J7378" s="644"/>
    </row>
    <row r="7379" spans="10:10" ht="15" customHeight="1">
      <c r="J7379" s="644"/>
    </row>
    <row r="7380" spans="10:10" ht="15" customHeight="1">
      <c r="J7380" s="644"/>
    </row>
    <row r="7381" spans="10:10" ht="15" customHeight="1">
      <c r="J7381" s="644"/>
    </row>
    <row r="7382" spans="10:10" ht="15" customHeight="1">
      <c r="J7382" s="644"/>
    </row>
    <row r="7383" spans="10:10" ht="15" customHeight="1">
      <c r="J7383" s="644"/>
    </row>
    <row r="7384" spans="10:10" ht="15" customHeight="1">
      <c r="J7384" s="644"/>
    </row>
    <row r="7385" spans="10:10" ht="15" customHeight="1">
      <c r="J7385" s="644"/>
    </row>
    <row r="7386" spans="10:10" ht="15" customHeight="1">
      <c r="J7386" s="644"/>
    </row>
    <row r="7387" spans="10:10" ht="15" customHeight="1">
      <c r="J7387" s="644"/>
    </row>
    <row r="7388" spans="10:10" ht="15" customHeight="1">
      <c r="J7388" s="644"/>
    </row>
    <row r="7389" spans="10:10" ht="15" customHeight="1">
      <c r="J7389" s="644"/>
    </row>
    <row r="7390" spans="10:10" ht="15" customHeight="1">
      <c r="J7390" s="644"/>
    </row>
    <row r="7391" spans="10:10" ht="15" customHeight="1">
      <c r="J7391" s="644"/>
    </row>
    <row r="7392" spans="10:10" ht="15" customHeight="1">
      <c r="J7392" s="644"/>
    </row>
    <row r="7393" spans="10:10" ht="15" customHeight="1">
      <c r="J7393" s="644"/>
    </row>
    <row r="7394" spans="10:10" ht="15" customHeight="1">
      <c r="J7394" s="644"/>
    </row>
    <row r="7395" spans="10:10" ht="15" customHeight="1">
      <c r="J7395" s="644"/>
    </row>
    <row r="7396" spans="10:10" ht="15" customHeight="1">
      <c r="J7396" s="644"/>
    </row>
    <row r="7397" spans="10:10" ht="15" customHeight="1">
      <c r="J7397" s="644"/>
    </row>
    <row r="7398" spans="10:10" ht="15" customHeight="1">
      <c r="J7398" s="644"/>
    </row>
    <row r="7399" spans="10:10" ht="15" customHeight="1">
      <c r="J7399" s="644"/>
    </row>
    <row r="7400" spans="10:10" ht="15" customHeight="1">
      <c r="J7400" s="644"/>
    </row>
    <row r="7401" spans="10:10" ht="15" customHeight="1">
      <c r="J7401" s="644"/>
    </row>
    <row r="7402" spans="10:10" ht="15" customHeight="1">
      <c r="J7402" s="644"/>
    </row>
    <row r="7403" spans="10:10" ht="15" customHeight="1">
      <c r="J7403" s="644"/>
    </row>
    <row r="7404" spans="10:10" ht="15" customHeight="1">
      <c r="J7404" s="644"/>
    </row>
    <row r="7405" spans="10:10" ht="15" customHeight="1">
      <c r="J7405" s="644"/>
    </row>
    <row r="7406" spans="10:10" ht="15" customHeight="1">
      <c r="J7406" s="644"/>
    </row>
    <row r="7407" spans="10:10" ht="15" customHeight="1">
      <c r="J7407" s="644"/>
    </row>
    <row r="7408" spans="10:10" ht="15" customHeight="1">
      <c r="J7408" s="644"/>
    </row>
    <row r="7409" spans="10:10" ht="15" customHeight="1">
      <c r="J7409" s="644"/>
    </row>
    <row r="7410" spans="10:10" ht="15" customHeight="1">
      <c r="J7410" s="644"/>
    </row>
    <row r="7411" spans="10:10" ht="15" customHeight="1">
      <c r="J7411" s="644"/>
    </row>
    <row r="7412" spans="10:10" ht="15" customHeight="1">
      <c r="J7412" s="644"/>
    </row>
    <row r="7413" spans="10:10" ht="15" customHeight="1">
      <c r="J7413" s="644"/>
    </row>
    <row r="7414" spans="10:10" ht="15" customHeight="1">
      <c r="J7414" s="644"/>
    </row>
    <row r="7415" spans="10:10" ht="15" customHeight="1">
      <c r="J7415" s="644"/>
    </row>
    <row r="7416" spans="10:10" ht="15" customHeight="1">
      <c r="J7416" s="644"/>
    </row>
    <row r="7417" spans="10:10" ht="15" customHeight="1">
      <c r="J7417" s="644"/>
    </row>
    <row r="7418" spans="10:10" ht="15" customHeight="1">
      <c r="J7418" s="644"/>
    </row>
    <row r="7419" spans="10:10" ht="15" customHeight="1">
      <c r="J7419" s="644"/>
    </row>
    <row r="7420" spans="10:10" ht="15" customHeight="1">
      <c r="J7420" s="644"/>
    </row>
    <row r="7421" spans="10:10" ht="15" customHeight="1">
      <c r="J7421" s="644"/>
    </row>
    <row r="7422" spans="10:10" ht="15" customHeight="1">
      <c r="J7422" s="644"/>
    </row>
    <row r="7423" spans="10:10" ht="15" customHeight="1">
      <c r="J7423" s="644"/>
    </row>
    <row r="7424" spans="10:10" ht="15" customHeight="1">
      <c r="J7424" s="644"/>
    </row>
    <row r="7425" spans="10:10" ht="15" customHeight="1">
      <c r="J7425" s="644"/>
    </row>
    <row r="7426" spans="10:10" ht="15" customHeight="1">
      <c r="J7426" s="644"/>
    </row>
    <row r="7427" spans="10:10" ht="15" customHeight="1">
      <c r="J7427" s="644"/>
    </row>
    <row r="7428" spans="10:10" ht="15" customHeight="1">
      <c r="J7428" s="644"/>
    </row>
    <row r="7429" spans="10:10" ht="15" customHeight="1">
      <c r="J7429" s="644"/>
    </row>
    <row r="7430" spans="10:10" ht="15" customHeight="1">
      <c r="J7430" s="644"/>
    </row>
    <row r="7431" spans="10:10" ht="15" customHeight="1">
      <c r="J7431" s="644"/>
    </row>
    <row r="7432" spans="10:10" ht="15" customHeight="1">
      <c r="J7432" s="644"/>
    </row>
    <row r="7433" spans="10:10" ht="15" customHeight="1">
      <c r="J7433" s="644"/>
    </row>
    <row r="7434" spans="10:10" ht="15" customHeight="1">
      <c r="J7434" s="644"/>
    </row>
    <row r="7435" spans="10:10" ht="15" customHeight="1">
      <c r="J7435" s="644"/>
    </row>
    <row r="7436" spans="10:10" ht="15" customHeight="1">
      <c r="J7436" s="644"/>
    </row>
    <row r="7437" spans="10:10" ht="15" customHeight="1">
      <c r="J7437" s="644"/>
    </row>
    <row r="7438" spans="10:10" ht="15" customHeight="1">
      <c r="J7438" s="644"/>
    </row>
    <row r="7439" spans="10:10" ht="15" customHeight="1">
      <c r="J7439" s="644"/>
    </row>
    <row r="7440" spans="10:10" ht="15" customHeight="1">
      <c r="J7440" s="644"/>
    </row>
    <row r="7441" spans="10:10" ht="15" customHeight="1">
      <c r="J7441" s="644"/>
    </row>
    <row r="7442" spans="10:10" ht="15" customHeight="1">
      <c r="J7442" s="644"/>
    </row>
    <row r="7443" spans="10:10" ht="15" customHeight="1">
      <c r="J7443" s="644"/>
    </row>
    <row r="7444" spans="10:10" ht="15" customHeight="1">
      <c r="J7444" s="644"/>
    </row>
    <row r="7445" spans="10:10" ht="15" customHeight="1">
      <c r="J7445" s="644"/>
    </row>
    <row r="7446" spans="10:10" ht="15" customHeight="1">
      <c r="J7446" s="644"/>
    </row>
    <row r="7447" spans="10:10" ht="15" customHeight="1">
      <c r="J7447" s="644"/>
    </row>
    <row r="7448" spans="10:10" ht="15" customHeight="1">
      <c r="J7448" s="644"/>
    </row>
    <row r="7449" spans="10:10" ht="15" customHeight="1">
      <c r="J7449" s="644"/>
    </row>
    <row r="7450" spans="10:10" ht="15" customHeight="1">
      <c r="J7450" s="644"/>
    </row>
    <row r="7451" spans="10:10" ht="15" customHeight="1">
      <c r="J7451" s="644"/>
    </row>
    <row r="7452" spans="10:10" ht="15" customHeight="1">
      <c r="J7452" s="644"/>
    </row>
    <row r="7453" spans="10:10" ht="15" customHeight="1">
      <c r="J7453" s="644"/>
    </row>
    <row r="7454" spans="10:10" ht="15" customHeight="1">
      <c r="J7454" s="644"/>
    </row>
    <row r="7455" spans="10:10" ht="15" customHeight="1">
      <c r="J7455" s="644"/>
    </row>
    <row r="7456" spans="10:10" ht="15" customHeight="1">
      <c r="J7456" s="644"/>
    </row>
    <row r="7457" spans="10:10" ht="15" customHeight="1">
      <c r="J7457" s="644"/>
    </row>
    <row r="7458" spans="10:10" ht="15" customHeight="1">
      <c r="J7458" s="644"/>
    </row>
    <row r="7459" spans="10:10" ht="15" customHeight="1">
      <c r="J7459" s="644"/>
    </row>
    <row r="7460" spans="10:10" ht="15" customHeight="1">
      <c r="J7460" s="644"/>
    </row>
    <row r="7461" spans="10:10" ht="15" customHeight="1">
      <c r="J7461" s="644"/>
    </row>
    <row r="7462" spans="10:10" ht="15" customHeight="1">
      <c r="J7462" s="644"/>
    </row>
    <row r="7463" spans="10:10" ht="15" customHeight="1">
      <c r="J7463" s="644"/>
    </row>
    <row r="7464" spans="10:10" ht="15" customHeight="1">
      <c r="J7464" s="644"/>
    </row>
    <row r="7465" spans="10:10" ht="15" customHeight="1">
      <c r="J7465" s="644"/>
    </row>
    <row r="7466" spans="10:10" ht="15" customHeight="1">
      <c r="J7466" s="644"/>
    </row>
    <row r="7467" spans="10:10" ht="15" customHeight="1">
      <c r="J7467" s="644"/>
    </row>
    <row r="7468" spans="10:10" ht="15" customHeight="1">
      <c r="J7468" s="644"/>
    </row>
    <row r="7469" spans="10:10" ht="15" customHeight="1">
      <c r="J7469" s="644"/>
    </row>
    <row r="7470" spans="10:10" ht="15" customHeight="1">
      <c r="J7470" s="644"/>
    </row>
    <row r="7471" spans="10:10" ht="15" customHeight="1">
      <c r="J7471" s="644"/>
    </row>
    <row r="7472" spans="10:10" ht="15" customHeight="1">
      <c r="J7472" s="644"/>
    </row>
    <row r="7473" spans="10:10" ht="15" customHeight="1">
      <c r="J7473" s="644"/>
    </row>
    <row r="7474" spans="10:10" ht="15" customHeight="1">
      <c r="J7474" s="644"/>
    </row>
    <row r="7475" spans="10:10" ht="15" customHeight="1">
      <c r="J7475" s="644"/>
    </row>
    <row r="7476" spans="10:10" ht="15" customHeight="1">
      <c r="J7476" s="644"/>
    </row>
    <row r="7477" spans="10:10" ht="15" customHeight="1">
      <c r="J7477" s="644"/>
    </row>
    <row r="7478" spans="10:10" ht="15" customHeight="1">
      <c r="J7478" s="644"/>
    </row>
    <row r="7479" spans="10:10" ht="15" customHeight="1">
      <c r="J7479" s="644"/>
    </row>
    <row r="7480" spans="10:10" ht="15" customHeight="1">
      <c r="J7480" s="644"/>
    </row>
    <row r="7481" spans="10:10" ht="15" customHeight="1">
      <c r="J7481" s="644"/>
    </row>
    <row r="7482" spans="10:10" ht="15" customHeight="1">
      <c r="J7482" s="644"/>
    </row>
    <row r="7483" spans="10:10" ht="15" customHeight="1">
      <c r="J7483" s="644"/>
    </row>
    <row r="7484" spans="10:10" ht="15" customHeight="1">
      <c r="J7484" s="644"/>
    </row>
    <row r="7485" spans="10:10" ht="15" customHeight="1">
      <c r="J7485" s="644"/>
    </row>
    <row r="7486" spans="10:10" ht="15" customHeight="1">
      <c r="J7486" s="644"/>
    </row>
    <row r="7487" spans="10:10" ht="15" customHeight="1">
      <c r="J7487" s="644"/>
    </row>
    <row r="7488" spans="10:10" ht="15" customHeight="1">
      <c r="J7488" s="644"/>
    </row>
    <row r="7489" spans="10:10" ht="15" customHeight="1">
      <c r="J7489" s="644"/>
    </row>
    <row r="7490" spans="10:10" ht="15" customHeight="1">
      <c r="J7490" s="644"/>
    </row>
    <row r="7491" spans="10:10" ht="15" customHeight="1">
      <c r="J7491" s="644"/>
    </row>
    <row r="7492" spans="10:10" ht="15" customHeight="1">
      <c r="J7492" s="644"/>
    </row>
    <row r="7493" spans="10:10" ht="15" customHeight="1">
      <c r="J7493" s="644"/>
    </row>
    <row r="7494" spans="10:10" ht="15" customHeight="1">
      <c r="J7494" s="644"/>
    </row>
    <row r="7495" spans="10:10" ht="15" customHeight="1">
      <c r="J7495" s="644"/>
    </row>
    <row r="7496" spans="10:10" ht="15" customHeight="1">
      <c r="J7496" s="644"/>
    </row>
    <row r="7497" spans="10:10" ht="15" customHeight="1">
      <c r="J7497" s="644"/>
    </row>
    <row r="7498" spans="10:10" ht="15" customHeight="1">
      <c r="J7498" s="644"/>
    </row>
    <row r="7499" spans="10:10" ht="15" customHeight="1">
      <c r="J7499" s="644"/>
    </row>
    <row r="7500" spans="10:10" ht="15" customHeight="1">
      <c r="J7500" s="644"/>
    </row>
    <row r="7501" spans="10:10" ht="15" customHeight="1">
      <c r="J7501" s="644"/>
    </row>
    <row r="7502" spans="10:10" ht="15" customHeight="1">
      <c r="J7502" s="644"/>
    </row>
    <row r="7503" spans="10:10" ht="15" customHeight="1">
      <c r="J7503" s="644"/>
    </row>
    <row r="7504" spans="10:10" ht="15" customHeight="1">
      <c r="J7504" s="644"/>
    </row>
    <row r="7505" spans="10:10" ht="15" customHeight="1">
      <c r="J7505" s="644"/>
    </row>
    <row r="7506" spans="10:10" ht="15" customHeight="1">
      <c r="J7506" s="644"/>
    </row>
    <row r="7507" spans="10:10" ht="15" customHeight="1">
      <c r="J7507" s="644"/>
    </row>
    <row r="7508" spans="10:10" ht="15" customHeight="1">
      <c r="J7508" s="644"/>
    </row>
    <row r="7509" spans="10:10" ht="15" customHeight="1">
      <c r="J7509" s="644"/>
    </row>
    <row r="7510" spans="10:10" ht="15" customHeight="1">
      <c r="J7510" s="644"/>
    </row>
    <row r="7511" spans="10:10" ht="15" customHeight="1">
      <c r="J7511" s="644"/>
    </row>
    <row r="7512" spans="10:10" ht="15" customHeight="1">
      <c r="J7512" s="644"/>
    </row>
    <row r="7513" spans="10:10" ht="15" customHeight="1">
      <c r="J7513" s="644"/>
    </row>
    <row r="7514" spans="10:10" ht="15" customHeight="1">
      <c r="J7514" s="644"/>
    </row>
    <row r="7515" spans="10:10" ht="15" customHeight="1">
      <c r="J7515" s="644"/>
    </row>
    <row r="7516" spans="10:10" ht="15" customHeight="1">
      <c r="J7516" s="644"/>
    </row>
    <row r="7517" spans="10:10" ht="15" customHeight="1">
      <c r="J7517" s="644"/>
    </row>
    <row r="7518" spans="10:10" ht="15" customHeight="1">
      <c r="J7518" s="644"/>
    </row>
    <row r="7519" spans="10:10" ht="15" customHeight="1">
      <c r="J7519" s="644"/>
    </row>
    <row r="7520" spans="10:10" ht="15" customHeight="1">
      <c r="J7520" s="644"/>
    </row>
    <row r="7521" spans="10:10" ht="15" customHeight="1">
      <c r="J7521" s="644"/>
    </row>
    <row r="7522" spans="10:10" ht="15" customHeight="1">
      <c r="J7522" s="644"/>
    </row>
    <row r="7523" spans="10:10" ht="15" customHeight="1">
      <c r="J7523" s="644"/>
    </row>
    <row r="7524" spans="10:10" ht="15" customHeight="1">
      <c r="J7524" s="644"/>
    </row>
    <row r="7525" spans="10:10" ht="15" customHeight="1">
      <c r="J7525" s="644"/>
    </row>
    <row r="7526" spans="10:10" ht="15" customHeight="1">
      <c r="J7526" s="644"/>
    </row>
    <row r="7527" spans="10:10" ht="15" customHeight="1">
      <c r="J7527" s="644"/>
    </row>
    <row r="7528" spans="10:10" ht="15" customHeight="1">
      <c r="J7528" s="644"/>
    </row>
    <row r="7529" spans="10:10" ht="15" customHeight="1">
      <c r="J7529" s="644"/>
    </row>
    <row r="7530" spans="10:10" ht="15" customHeight="1">
      <c r="J7530" s="644"/>
    </row>
    <row r="7531" spans="10:10" ht="15" customHeight="1">
      <c r="J7531" s="644"/>
    </row>
    <row r="7532" spans="10:10" ht="15" customHeight="1">
      <c r="J7532" s="644"/>
    </row>
    <row r="7533" spans="10:10" ht="15" customHeight="1">
      <c r="J7533" s="644"/>
    </row>
    <row r="7534" spans="10:10" ht="15" customHeight="1">
      <c r="J7534" s="644"/>
    </row>
    <row r="7535" spans="10:10" ht="15" customHeight="1">
      <c r="J7535" s="644"/>
    </row>
    <row r="7536" spans="10:10" ht="15" customHeight="1">
      <c r="J7536" s="644"/>
    </row>
    <row r="7537" spans="10:10" ht="15" customHeight="1">
      <c r="J7537" s="644"/>
    </row>
    <row r="7538" spans="10:10" ht="15" customHeight="1">
      <c r="J7538" s="644"/>
    </row>
    <row r="7539" spans="10:10" ht="15" customHeight="1">
      <c r="J7539" s="644"/>
    </row>
    <row r="7540" spans="10:10" ht="15" customHeight="1">
      <c r="J7540" s="644"/>
    </row>
    <row r="7541" spans="10:10" ht="15" customHeight="1">
      <c r="J7541" s="644"/>
    </row>
    <row r="7542" spans="10:10" ht="15" customHeight="1">
      <c r="J7542" s="644"/>
    </row>
    <row r="7543" spans="10:10" ht="15" customHeight="1">
      <c r="J7543" s="644"/>
    </row>
  </sheetData>
  <mergeCells count="263"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P4867:P4871"/>
    <mergeCell ref="B4866:D4866"/>
    <mergeCell ref="B4457:D4457"/>
    <mergeCell ref="B4956:D4956"/>
    <mergeCell ref="B4705:D4705"/>
    <mergeCell ref="F4497:I4497"/>
    <mergeCell ref="B4502:D4502"/>
    <mergeCell ref="B4525:D4525"/>
    <mergeCell ref="F4570:I4570"/>
    <mergeCell ref="B4639:D4639"/>
    <mergeCell ref="B4594:D4594"/>
    <mergeCell ref="B4683:D4683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Q3509:U3513"/>
    <mergeCell ref="Q3574:U3575"/>
    <mergeCell ref="Q3589:U3593"/>
    <mergeCell ref="Q3399:U3399"/>
    <mergeCell ref="B4163:D4163"/>
    <mergeCell ref="F3574:I3574"/>
    <mergeCell ref="F3569:I3570"/>
    <mergeCell ref="B4028:D4028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B4074:D4074"/>
    <mergeCell ref="Q4209:U4209"/>
    <mergeCell ref="F4199:G4200"/>
    <mergeCell ref="Q3963:U3963"/>
    <mergeCell ref="Q3934:U3935"/>
    <mergeCell ref="Q3778:U3782"/>
    <mergeCell ref="F3751:I3751"/>
    <mergeCell ref="Q3877:U3881"/>
    <mergeCell ref="Q3662:U3662"/>
    <mergeCell ref="P4141:W4141"/>
    <mergeCell ref="Q3917:U3918"/>
    <mergeCell ref="Q3170:U3172"/>
    <mergeCell ref="B4005:D4005"/>
    <mergeCell ref="P4479:Q4479"/>
    <mergeCell ref="B4208:D4208"/>
    <mergeCell ref="B3777:D3777"/>
    <mergeCell ref="B3641:D3641"/>
    <mergeCell ref="B3981:D3981"/>
    <mergeCell ref="Q3937:U3937"/>
    <mergeCell ref="Q3966:U3968"/>
    <mergeCell ref="F3841:I3842"/>
    <mergeCell ref="Q3703:U3703"/>
    <mergeCell ref="Q3948:U3948"/>
    <mergeCell ref="B3709:D3709"/>
    <mergeCell ref="Q3847:U3849"/>
    <mergeCell ref="F3668:I3668"/>
    <mergeCell ref="P4143:W4146"/>
    <mergeCell ref="B4119:D4119"/>
    <mergeCell ref="B4096:D4096"/>
    <mergeCell ref="B4142:D4142"/>
    <mergeCell ref="Q3379:U3380"/>
    <mergeCell ref="Q3310:U3311"/>
    <mergeCell ref="Q3241:U3244"/>
    <mergeCell ref="Q3249:U3253"/>
    <mergeCell ref="F4114:I4115"/>
    <mergeCell ref="B5046:D5046"/>
    <mergeCell ref="B5043:M5043"/>
    <mergeCell ref="Q3424:U3424"/>
    <mergeCell ref="B3596:D3596"/>
    <mergeCell ref="Q3664:U3664"/>
    <mergeCell ref="K1:K2"/>
    <mergeCell ref="B3824:D3824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F4294:I4294"/>
    <mergeCell ref="P6582:P6586"/>
    <mergeCell ref="B6567:M6567"/>
    <mergeCell ref="B6561:M6562"/>
    <mergeCell ref="Q5023:Q5026"/>
    <mergeCell ref="B4977:D4977"/>
    <mergeCell ref="B4050:D4050"/>
    <mergeCell ref="B3618:D3618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4843:D484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6">
    <tabColor indexed="53"/>
  </sheetPr>
  <dimension ref="A1:U4094"/>
  <sheetViews>
    <sheetView zoomScale="85" zoomScaleNormal="85" workbookViewId="0">
      <pane xSplit="1" ySplit="2" topLeftCell="B4063" activePane="bottomRight" state="frozen"/>
      <selection pane="topRight" activeCell="B1" sqref="B1"/>
      <selection pane="bottomLeft" activeCell="A3" sqref="A3"/>
      <selection pane="bottomRight" activeCell="E4094" sqref="E4094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805" t="s">
        <v>64</v>
      </c>
      <c r="B1" s="805"/>
      <c r="C1" s="805"/>
      <c r="D1" s="805"/>
      <c r="E1" s="805"/>
      <c r="F1" s="805"/>
      <c r="G1" s="805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806" t="s">
        <v>73</v>
      </c>
      <c r="C68" s="806"/>
      <c r="D68" s="806"/>
    </row>
    <row r="69" spans="1:4" ht="15" customHeight="1">
      <c r="A69" s="409">
        <v>39181</v>
      </c>
      <c r="B69" s="806"/>
      <c r="C69" s="806"/>
      <c r="D69" s="806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807" t="s">
        <v>26</v>
      </c>
      <c r="B103" s="807"/>
      <c r="C103" s="807"/>
      <c r="D103" s="807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800" t="s">
        <v>74</v>
      </c>
      <c r="C313" s="800"/>
      <c r="D313" s="800"/>
      <c r="E313" s="800"/>
      <c r="F313" s="800"/>
      <c r="G313" s="800"/>
      <c r="H313" s="427"/>
      <c r="I313" s="427"/>
      <c r="J313" s="427"/>
      <c r="K313" s="427"/>
    </row>
    <row r="314" spans="1:11" ht="15" customHeight="1">
      <c r="A314" s="424">
        <v>39531</v>
      </c>
      <c r="B314" s="800"/>
      <c r="C314" s="800"/>
      <c r="D314" s="800"/>
      <c r="E314" s="800"/>
      <c r="F314" s="800"/>
      <c r="G314" s="800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800" t="s">
        <v>75</v>
      </c>
      <c r="C344" s="800"/>
      <c r="D344" s="800"/>
      <c r="E344" s="800"/>
      <c r="F344" s="800"/>
      <c r="G344" s="800"/>
      <c r="H344" s="800"/>
      <c r="I344" s="800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800" t="s">
        <v>76</v>
      </c>
      <c r="C359" s="800"/>
      <c r="D359" s="800"/>
      <c r="E359" s="800"/>
      <c r="F359" s="800"/>
      <c r="G359" s="800"/>
      <c r="H359" s="800"/>
      <c r="I359" s="800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800" t="s">
        <v>77</v>
      </c>
      <c r="C424" s="800"/>
      <c r="D424" s="800"/>
      <c r="E424" s="800"/>
      <c r="F424" s="800"/>
      <c r="G424" s="800"/>
      <c r="H424" s="800"/>
      <c r="I424" s="800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800" t="s">
        <v>78</v>
      </c>
      <c r="C511" s="800"/>
      <c r="D511" s="800"/>
      <c r="E511" s="800"/>
      <c r="F511" s="800"/>
      <c r="G511" s="800"/>
      <c r="H511" s="800"/>
      <c r="I511" s="800"/>
      <c r="J511" s="800"/>
      <c r="K511" s="800"/>
    </row>
    <row r="512" spans="1:11" ht="15" customHeight="1">
      <c r="A512" s="424">
        <v>39807</v>
      </c>
      <c r="B512" s="800"/>
      <c r="C512" s="800"/>
      <c r="D512" s="800"/>
      <c r="E512" s="800"/>
      <c r="F512" s="800"/>
      <c r="G512" s="800"/>
      <c r="H512" s="800"/>
      <c r="I512" s="800"/>
      <c r="J512" s="800"/>
      <c r="K512" s="800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800" t="s">
        <v>79</v>
      </c>
      <c r="C587" s="800"/>
      <c r="D587" s="800"/>
      <c r="E587" s="800"/>
      <c r="F587" s="800"/>
      <c r="G587" s="800"/>
      <c r="H587" s="800"/>
      <c r="I587" s="800"/>
    </row>
    <row r="588" spans="1:9" ht="15" customHeight="1">
      <c r="A588" s="424">
        <v>39916</v>
      </c>
      <c r="B588" s="800"/>
      <c r="C588" s="800"/>
      <c r="D588" s="800"/>
      <c r="E588" s="800"/>
      <c r="F588" s="800"/>
      <c r="G588" s="800"/>
      <c r="H588" s="800"/>
      <c r="I588" s="800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808" t="s">
        <v>80</v>
      </c>
      <c r="C603" s="808"/>
      <c r="D603" s="808"/>
      <c r="E603" s="808"/>
      <c r="F603" s="808"/>
      <c r="G603" s="808"/>
      <c r="H603" s="808"/>
      <c r="I603" s="808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808" t="s">
        <v>81</v>
      </c>
      <c r="C618" s="808"/>
      <c r="D618" s="808"/>
      <c r="E618" s="808"/>
      <c r="F618" s="808"/>
      <c r="G618" s="808"/>
      <c r="H618" s="808"/>
      <c r="I618" s="808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809" t="s">
        <v>82</v>
      </c>
      <c r="C771" s="809"/>
      <c r="D771" s="809"/>
      <c r="E771" s="809"/>
      <c r="F771" s="809"/>
      <c r="G771" s="809"/>
      <c r="H771" s="809"/>
      <c r="I771" s="809"/>
    </row>
    <row r="772" spans="1:9" ht="15" customHeight="1">
      <c r="A772" s="409">
        <v>40175</v>
      </c>
      <c r="B772" s="809"/>
      <c r="C772" s="809"/>
      <c r="D772" s="809"/>
      <c r="E772" s="809"/>
      <c r="F772" s="809"/>
      <c r="G772" s="809"/>
      <c r="H772" s="809"/>
      <c r="I772" s="809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809" t="s">
        <v>83</v>
      </c>
      <c r="C840" s="809"/>
      <c r="D840" s="809"/>
      <c r="E840" s="809"/>
      <c r="F840" s="809"/>
      <c r="G840" s="809"/>
      <c r="H840" s="809"/>
      <c r="I840" s="809"/>
    </row>
    <row r="841" spans="1:9" ht="15" customHeight="1">
      <c r="A841" s="409">
        <v>40273</v>
      </c>
      <c r="B841" s="809"/>
      <c r="C841" s="809"/>
      <c r="D841" s="809"/>
      <c r="E841" s="809"/>
      <c r="F841" s="809"/>
      <c r="G841" s="809"/>
      <c r="H841" s="809"/>
      <c r="I841" s="809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810" t="s">
        <v>84</v>
      </c>
      <c r="C880" s="810"/>
      <c r="D880" s="810"/>
      <c r="E880" s="810"/>
      <c r="F880" s="810"/>
      <c r="G880" s="810"/>
      <c r="H880" s="810"/>
      <c r="I880" s="810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808" t="s">
        <v>84</v>
      </c>
      <c r="C945" s="808"/>
      <c r="D945" s="808"/>
      <c r="E945" s="808"/>
      <c r="F945" s="808"/>
      <c r="G945" s="808"/>
      <c r="H945" s="808"/>
      <c r="I945" s="808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809" t="s">
        <v>83</v>
      </c>
      <c r="C1030" s="809"/>
      <c r="D1030" s="809"/>
      <c r="E1030" s="809"/>
      <c r="F1030" s="809"/>
      <c r="G1030" s="809"/>
      <c r="H1030" s="809"/>
      <c r="I1030" s="809"/>
    </row>
    <row r="1031" spans="1:9" ht="15" customHeight="1">
      <c r="A1031" s="409">
        <v>40540</v>
      </c>
      <c r="B1031" s="809"/>
      <c r="C1031" s="809"/>
      <c r="D1031" s="809"/>
      <c r="E1031" s="809"/>
      <c r="F1031" s="809"/>
      <c r="G1031" s="809"/>
      <c r="H1031" s="809"/>
      <c r="I1031" s="809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811" t="s">
        <v>84</v>
      </c>
      <c r="C1035" s="811"/>
      <c r="D1035" s="811"/>
      <c r="E1035" s="811"/>
      <c r="F1035" s="811"/>
      <c r="G1035" s="811"/>
      <c r="H1035" s="811"/>
      <c r="I1035" s="811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809" t="s">
        <v>83</v>
      </c>
      <c r="C1114" s="809"/>
      <c r="D1114" s="809"/>
      <c r="E1114" s="809"/>
      <c r="F1114" s="809"/>
      <c r="G1114" s="809"/>
      <c r="H1114" s="809"/>
      <c r="I1114" s="809"/>
    </row>
    <row r="1115" spans="1:9" ht="15" customHeight="1">
      <c r="A1115" s="409">
        <v>40658</v>
      </c>
      <c r="B1115" s="809"/>
      <c r="C1115" s="809"/>
      <c r="D1115" s="809"/>
      <c r="E1115" s="809"/>
      <c r="F1115" s="809"/>
      <c r="G1115" s="809"/>
      <c r="H1115" s="809"/>
      <c r="I1115" s="809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810" t="s">
        <v>84</v>
      </c>
      <c r="C1119" s="810"/>
      <c r="D1119" s="810"/>
      <c r="E1119" s="810"/>
      <c r="F1119" s="810"/>
      <c r="G1119" s="810"/>
      <c r="H1119" s="810"/>
      <c r="I1119" s="810"/>
    </row>
    <row r="1120" spans="1:9" ht="15" customHeight="1">
      <c r="A1120" s="409">
        <v>40665</v>
      </c>
      <c r="B1120" s="811" t="s">
        <v>84</v>
      </c>
      <c r="C1120" s="811"/>
      <c r="D1120" s="811"/>
      <c r="E1120" s="811"/>
      <c r="F1120" s="811"/>
      <c r="G1120" s="811"/>
      <c r="H1120" s="811"/>
      <c r="I1120" s="811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808" t="s">
        <v>84</v>
      </c>
      <c r="C1140" s="808"/>
      <c r="D1140" s="808"/>
      <c r="E1140" s="808"/>
      <c r="F1140" s="808"/>
      <c r="G1140" s="808"/>
      <c r="H1140" s="808"/>
      <c r="I1140" s="808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808" t="s">
        <v>84</v>
      </c>
      <c r="C1205" s="808"/>
      <c r="D1205" s="808"/>
      <c r="E1205" s="808"/>
      <c r="F1205" s="808"/>
      <c r="G1205" s="808"/>
      <c r="H1205" s="808"/>
      <c r="I1205" s="808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808" t="s">
        <v>84</v>
      </c>
      <c r="C1290" s="808"/>
      <c r="D1290" s="808"/>
      <c r="E1290" s="808"/>
      <c r="F1290" s="808"/>
      <c r="G1290" s="808"/>
      <c r="H1290" s="808"/>
      <c r="I1290" s="808"/>
    </row>
    <row r="1291" spans="1:9" ht="15" customHeight="1">
      <c r="A1291" s="409">
        <v>40904</v>
      </c>
      <c r="B1291" s="808"/>
      <c r="C1291" s="808"/>
      <c r="D1291" s="808"/>
      <c r="E1291" s="808"/>
      <c r="F1291" s="808"/>
      <c r="G1291" s="808"/>
      <c r="H1291" s="808"/>
      <c r="I1291" s="808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808" t="s">
        <v>84</v>
      </c>
      <c r="C1295" s="808"/>
      <c r="D1295" s="808"/>
      <c r="E1295" s="808"/>
      <c r="F1295" s="808"/>
      <c r="G1295" s="808"/>
      <c r="H1295" s="808"/>
      <c r="I1295" s="808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808" t="s">
        <v>84</v>
      </c>
      <c r="C1364" s="808"/>
      <c r="D1364" s="808"/>
      <c r="E1364" s="808"/>
      <c r="F1364" s="808"/>
      <c r="G1364" s="808"/>
      <c r="H1364" s="808"/>
      <c r="I1364" s="808"/>
    </row>
    <row r="1365" spans="1:9" ht="15" customHeight="1">
      <c r="A1365" s="409">
        <v>41008</v>
      </c>
      <c r="B1365" s="808"/>
      <c r="C1365" s="808"/>
      <c r="D1365" s="808"/>
      <c r="E1365" s="808"/>
      <c r="F1365" s="808"/>
      <c r="G1365" s="808"/>
      <c r="H1365" s="808"/>
      <c r="I1365" s="808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808" t="s">
        <v>85</v>
      </c>
      <c r="C1385" s="808"/>
      <c r="D1385" s="808"/>
      <c r="E1385" s="808"/>
      <c r="F1385" s="808"/>
      <c r="G1385" s="808"/>
      <c r="H1385" s="808"/>
      <c r="I1385" s="808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808" t="s">
        <v>85</v>
      </c>
      <c r="C1405" s="808"/>
      <c r="D1405" s="808"/>
      <c r="E1405" s="808"/>
      <c r="F1405" s="808"/>
      <c r="G1405" s="808"/>
      <c r="H1405" s="808"/>
      <c r="I1405" s="808"/>
    </row>
    <row r="1406" spans="1:9" ht="15" customHeight="1">
      <c r="A1406" s="409">
        <v>41065</v>
      </c>
      <c r="B1406" s="808"/>
      <c r="C1406" s="808"/>
      <c r="D1406" s="808"/>
      <c r="E1406" s="808"/>
      <c r="F1406" s="808"/>
      <c r="G1406" s="808"/>
      <c r="H1406" s="808"/>
      <c r="I1406" s="808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808" t="s">
        <v>85</v>
      </c>
      <c r="C1465" s="808"/>
      <c r="D1465" s="808"/>
      <c r="E1465" s="808"/>
      <c r="F1465" s="808"/>
      <c r="G1465" s="808"/>
      <c r="H1465" s="808"/>
      <c r="I1465" s="808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799" t="s">
        <v>86</v>
      </c>
      <c r="C1551" s="799"/>
      <c r="D1551" s="799"/>
    </row>
    <row r="1552" spans="1:4" ht="15" customHeight="1">
      <c r="A1552" s="409">
        <v>41269</v>
      </c>
      <c r="B1552" s="799" t="s">
        <v>86</v>
      </c>
      <c r="C1552" s="799"/>
      <c r="D1552" s="799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799" t="s">
        <v>86</v>
      </c>
      <c r="C1556" s="799"/>
      <c r="D1556" s="799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801" t="s">
        <v>86</v>
      </c>
      <c r="C1619" s="801"/>
      <c r="D1619" s="801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799" t="s">
        <v>86</v>
      </c>
      <c r="C1620" s="799"/>
      <c r="D1620" s="799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799" t="s">
        <v>86</v>
      </c>
      <c r="C1645" s="799"/>
      <c r="D1645" s="799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799" t="s">
        <v>86</v>
      </c>
      <c r="C1660" s="799"/>
      <c r="D1660" s="799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799" t="s">
        <v>86</v>
      </c>
      <c r="C1725" s="799"/>
      <c r="D1725" s="799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799" t="s">
        <v>86</v>
      </c>
      <c r="C1812" s="799"/>
      <c r="D1812" s="799"/>
    </row>
    <row r="1813" spans="1:9" ht="15" customHeight="1">
      <c r="A1813" s="409">
        <v>41634</v>
      </c>
      <c r="B1813" s="799" t="s">
        <v>86</v>
      </c>
      <c r="C1813" s="799"/>
      <c r="D1813" s="799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808" t="s">
        <v>87</v>
      </c>
      <c r="D1893" s="808"/>
    </row>
    <row r="1894" spans="1:9" ht="15" customHeight="1">
      <c r="A1894" s="409">
        <v>41750</v>
      </c>
      <c r="C1894" s="808"/>
      <c r="D1894" s="808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799" t="s">
        <v>86</v>
      </c>
      <c r="C1904" s="799"/>
      <c r="D1904" s="799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799" t="s">
        <v>86</v>
      </c>
      <c r="C1919" s="799"/>
      <c r="D1919" s="799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799" t="s">
        <v>88</v>
      </c>
      <c r="C1984" s="799"/>
      <c r="D1984" s="799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799" t="s">
        <v>88</v>
      </c>
      <c r="C2072" s="799"/>
      <c r="D2072" s="799"/>
    </row>
    <row r="2073" spans="1:9" ht="15" customHeight="1">
      <c r="A2073" s="409">
        <v>41999</v>
      </c>
      <c r="B2073" s="799"/>
      <c r="C2073" s="799"/>
      <c r="D2073" s="799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799" t="s">
        <v>88</v>
      </c>
      <c r="C2142" s="799"/>
      <c r="D2142" s="799"/>
      <c r="E2142" s="421"/>
      <c r="F2142" s="421"/>
    </row>
    <row r="2143" spans="1:9" ht="15" customHeight="1">
      <c r="A2143" s="409">
        <v>42100</v>
      </c>
      <c r="B2143" s="799"/>
      <c r="C2143" s="799"/>
      <c r="D2143" s="799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799" t="s">
        <v>88</v>
      </c>
      <c r="C2163" s="799"/>
      <c r="D2163" s="799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799" t="s">
        <v>88</v>
      </c>
      <c r="C2178" s="799"/>
      <c r="D2178" s="799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801" t="s">
        <v>88</v>
      </c>
      <c r="C2248" s="801"/>
      <c r="D2248" s="801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800" t="s">
        <v>88</v>
      </c>
      <c r="C2332" s="800"/>
      <c r="D2332" s="800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798" t="s">
        <v>89</v>
      </c>
      <c r="C2421" s="798"/>
      <c r="D2421" s="798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800" t="s">
        <v>89</v>
      </c>
      <c r="C2441" s="800"/>
      <c r="D2441" s="800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800" t="s">
        <v>89</v>
      </c>
      <c r="C2506" s="800"/>
      <c r="D2506" s="800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804" t="s">
        <v>90</v>
      </c>
      <c r="C2591" s="804"/>
      <c r="D2591" s="804"/>
      <c r="E2591" s="264"/>
    </row>
    <row r="2592" spans="1:5" ht="15" customHeight="1">
      <c r="A2592" s="3">
        <v>42731</v>
      </c>
      <c r="B2592" s="804"/>
      <c r="C2592" s="804"/>
      <c r="D2592" s="804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804" t="s">
        <v>90</v>
      </c>
      <c r="C2669" s="804"/>
      <c r="D2669" s="804"/>
    </row>
    <row r="2670" spans="1:6" ht="15" customHeight="1">
      <c r="A2670" s="3">
        <v>42842</v>
      </c>
      <c r="B2670" s="804"/>
      <c r="C2670" s="804"/>
      <c r="D2670" s="804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802" t="s">
        <v>90</v>
      </c>
      <c r="C2680" s="802"/>
      <c r="D2680" s="80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803" t="s">
        <v>90</v>
      </c>
      <c r="C2700" s="803"/>
      <c r="D2700" s="80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799" t="s">
        <v>91</v>
      </c>
      <c r="C2765" s="799"/>
      <c r="D2765" s="799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799" t="s">
        <v>91</v>
      </c>
      <c r="C2850" s="799"/>
      <c r="D2850" s="799"/>
    </row>
    <row r="2851" spans="1:6" ht="15" customHeight="1">
      <c r="A2851" s="3">
        <v>43095</v>
      </c>
      <c r="B2851" s="799"/>
      <c r="C2851" s="799"/>
      <c r="D2851" s="799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757" t="s">
        <v>92</v>
      </c>
      <c r="C2918" s="757"/>
      <c r="D2918" s="757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738" t="s">
        <v>92</v>
      </c>
      <c r="C2919" s="738"/>
      <c r="D2919" s="738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739" t="s">
        <v>92</v>
      </c>
      <c r="C2944" s="739"/>
      <c r="D2944" s="73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739" t="s">
        <v>92</v>
      </c>
      <c r="C2959" s="739"/>
      <c r="D2959" s="73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739" t="s">
        <v>92</v>
      </c>
      <c r="C3024" s="739"/>
      <c r="D3024" s="73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799" t="s">
        <v>93</v>
      </c>
      <c r="C3110" s="799"/>
      <c r="D3110" s="799"/>
      <c r="E3110" s="477"/>
      <c r="F3110" s="477"/>
    </row>
    <row r="3111" spans="1:9" ht="15" customHeight="1">
      <c r="A3111" s="3">
        <v>43460</v>
      </c>
      <c r="B3111" s="799"/>
      <c r="C3111" s="799"/>
      <c r="D3111" s="799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712" t="s">
        <v>52</v>
      </c>
      <c r="C3192" s="712"/>
      <c r="D3192" s="712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712"/>
      <c r="C3193" s="712"/>
      <c r="D3193" s="712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712" t="s">
        <v>52</v>
      </c>
      <c r="C3203" s="712"/>
      <c r="D3203" s="712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712" t="s">
        <v>52</v>
      </c>
      <c r="C3218" s="712"/>
      <c r="D3218" s="712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712" t="s">
        <v>52</v>
      </c>
      <c r="C3283" s="712"/>
      <c r="D3283" s="712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94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799" t="s">
        <v>93</v>
      </c>
      <c r="C3370" s="799"/>
      <c r="D3370" s="799"/>
    </row>
    <row r="3371" spans="1:6" ht="15" customHeight="1">
      <c r="A3371" s="3">
        <v>43825</v>
      </c>
      <c r="B3371" s="799"/>
      <c r="C3371" s="799"/>
      <c r="D3371" s="799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799" t="s">
        <v>62</v>
      </c>
      <c r="C3447" s="799"/>
      <c r="D3447" s="799"/>
    </row>
    <row r="3448" spans="1:6" ht="15" customHeight="1">
      <c r="A3448" s="409">
        <v>43934</v>
      </c>
      <c r="B3448" s="799"/>
      <c r="C3448" s="799"/>
      <c r="D3448" s="799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799" t="s">
        <v>62</v>
      </c>
      <c r="C3467" s="799"/>
      <c r="D3467" s="799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799" t="s">
        <v>62</v>
      </c>
      <c r="C3478" s="799"/>
      <c r="D3478" s="799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801" t="s">
        <v>62</v>
      </c>
      <c r="C3548" s="801"/>
      <c r="D3548" s="801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799" t="s">
        <v>62</v>
      </c>
      <c r="C3632" s="799"/>
      <c r="D3632" s="799"/>
    </row>
    <row r="3633" spans="1:6" ht="15" customHeight="1">
      <c r="A3633" s="3">
        <v>44193</v>
      </c>
      <c r="B3633" s="799"/>
      <c r="C3633" s="799"/>
      <c r="D3633" s="799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799" t="s">
        <v>62</v>
      </c>
      <c r="C3701" s="799"/>
      <c r="D3701" s="799"/>
      <c r="E3701" s="421"/>
      <c r="F3701" s="421"/>
    </row>
    <row r="3702" spans="1:7" ht="15" customHeight="1">
      <c r="A3702" s="3">
        <v>44291</v>
      </c>
      <c r="B3702" s="799"/>
      <c r="C3702" s="799"/>
      <c r="D3702" s="799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798" t="s">
        <v>62</v>
      </c>
      <c r="C3722" s="798"/>
      <c r="D3722" s="798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801" t="s">
        <v>62</v>
      </c>
      <c r="C3742" s="801"/>
      <c r="D3742" s="801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799" t="s">
        <v>62</v>
      </c>
      <c r="C3807" s="791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800" t="s">
        <v>62</v>
      </c>
      <c r="C3892" s="800"/>
      <c r="D3892" s="800"/>
    </row>
    <row r="3893" spans="1:6" ht="15" customHeight="1">
      <c r="A3893" s="3">
        <v>44558</v>
      </c>
      <c r="B3893" s="800"/>
      <c r="C3893" s="800"/>
      <c r="D3893" s="800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798" t="s">
        <v>62</v>
      </c>
      <c r="C3897" s="813"/>
      <c r="D3897" s="813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798" t="s">
        <v>62</v>
      </c>
      <c r="C3982" s="798"/>
      <c r="D3982" s="798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812" t="s">
        <v>24</v>
      </c>
      <c r="C4005" s="812"/>
      <c r="D4005" s="812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94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094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</sheetData>
  <mergeCells count="81"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1120:I1120"/>
    <mergeCell ref="B1114:I1115"/>
    <mergeCell ref="B945:I945"/>
    <mergeCell ref="B1030:I1031"/>
    <mergeCell ref="B1119:I1119"/>
    <mergeCell ref="B1035:I1035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95</v>
      </c>
      <c r="B1" s="245" t="s">
        <v>96</v>
      </c>
      <c r="C1" s="246" t="s">
        <v>97</v>
      </c>
      <c r="D1" s="247" t="s">
        <v>98</v>
      </c>
      <c r="E1" s="245" t="s">
        <v>99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814" t="s">
        <v>100</v>
      </c>
      <c r="B1" s="814"/>
      <c r="C1" s="814"/>
      <c r="D1" s="814"/>
      <c r="E1" s="814"/>
      <c r="F1" s="814"/>
      <c r="G1" s="81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101</v>
      </c>
      <c r="F2" s="63" t="s">
        <v>102</v>
      </c>
      <c r="G2" s="64" t="s">
        <v>103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815" t="s">
        <v>104</v>
      </c>
      <c r="K38" s="816"/>
      <c r="L38" s="292" t="s">
        <v>105</v>
      </c>
      <c r="M38" s="292" t="s">
        <v>106</v>
      </c>
      <c r="N38" s="292" t="s">
        <v>107</v>
      </c>
      <c r="O38" s="292" t="s">
        <v>108</v>
      </c>
      <c r="P38" s="293" t="s">
        <v>109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817"/>
      <c r="K39" s="81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110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8">
    <tabColor theme="7" tint="-0.499984740745262"/>
  </sheetPr>
  <dimension ref="A1:Z3506"/>
  <sheetViews>
    <sheetView zoomScaleNormal="100" workbookViewId="0">
      <pane ySplit="2" topLeftCell="A2903" activePane="bottomLeft" state="frozen"/>
      <selection pane="bottomLeft" activeCell="C2932" sqref="C293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753" t="s">
        <v>0</v>
      </c>
      <c r="B1" s="5" t="s">
        <v>96</v>
      </c>
      <c r="C1" s="832" t="s">
        <v>111</v>
      </c>
      <c r="D1" s="826" t="s">
        <v>5</v>
      </c>
      <c r="E1" s="826" t="s">
        <v>6</v>
      </c>
      <c r="F1" s="834" t="s">
        <v>112</v>
      </c>
      <c r="G1" s="758" t="s">
        <v>7</v>
      </c>
      <c r="H1" s="758" t="s">
        <v>8</v>
      </c>
      <c r="I1" s="300" t="s">
        <v>9</v>
      </c>
    </row>
    <row r="2" spans="1:11" s="80" customFormat="1" ht="15" customHeight="1" thickBot="1">
      <c r="A2" s="754"/>
      <c r="B2" s="13" t="s">
        <v>15</v>
      </c>
      <c r="C2" s="833"/>
      <c r="D2" s="827"/>
      <c r="E2" s="827"/>
      <c r="F2" s="835"/>
      <c r="G2" s="822"/>
      <c r="H2" s="822"/>
      <c r="I2" s="322" t="s">
        <v>4</v>
      </c>
    </row>
    <row r="3" spans="1:11" s="80" customFormat="1" ht="15" customHeight="1">
      <c r="A3" s="3">
        <v>40910</v>
      </c>
      <c r="B3" s="823" t="s">
        <v>113</v>
      </c>
      <c r="C3" s="823"/>
      <c r="D3" s="823"/>
      <c r="E3" s="823"/>
      <c r="F3" s="823"/>
      <c r="G3" s="84"/>
      <c r="I3" s="838" t="s">
        <v>113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839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839" t="s">
        <v>114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839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839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839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839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838" t="s">
        <v>113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839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839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803" t="s">
        <v>113</v>
      </c>
      <c r="C72" s="803"/>
      <c r="D72" s="803"/>
      <c r="E72" s="803"/>
      <c r="F72" s="803"/>
      <c r="G72" s="84"/>
      <c r="H72" s="84"/>
      <c r="I72" s="301">
        <v>170000</v>
      </c>
    </row>
    <row r="73" spans="1:9" ht="15" customHeight="1">
      <c r="A73" s="3">
        <v>41008</v>
      </c>
      <c r="B73" s="803"/>
      <c r="C73" s="803"/>
      <c r="D73" s="803"/>
      <c r="E73" s="803"/>
      <c r="F73" s="80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37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37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823" t="s">
        <v>113</v>
      </c>
      <c r="C93" s="823"/>
      <c r="D93" s="823"/>
      <c r="E93" s="823"/>
      <c r="F93" s="823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803" t="s">
        <v>113</v>
      </c>
      <c r="C113" s="803"/>
      <c r="D113" s="803"/>
      <c r="E113" s="803"/>
      <c r="F113" s="803"/>
      <c r="G113" s="84"/>
      <c r="H113" s="84"/>
      <c r="I113" s="301">
        <v>154250</v>
      </c>
    </row>
    <row r="114" spans="1:9" ht="15" customHeight="1">
      <c r="A114" s="3">
        <v>41065</v>
      </c>
      <c r="B114" s="803"/>
      <c r="C114" s="803"/>
      <c r="D114" s="803"/>
      <c r="E114" s="803"/>
      <c r="F114" s="80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113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823" t="s">
        <v>113</v>
      </c>
      <c r="C173" s="823"/>
      <c r="D173" s="823"/>
      <c r="E173" s="823"/>
      <c r="F173" s="823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838" t="s">
        <v>113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839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839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839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839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823" t="s">
        <v>39</v>
      </c>
      <c r="C259" s="823"/>
      <c r="D259" s="823"/>
      <c r="E259" s="823"/>
      <c r="F259" s="823"/>
      <c r="G259" s="129"/>
      <c r="H259" s="129"/>
      <c r="I259" s="301">
        <v>151250</v>
      </c>
    </row>
    <row r="260" spans="1:9" ht="15" customHeight="1">
      <c r="A260" s="3">
        <v>41269</v>
      </c>
      <c r="B260" s="823" t="s">
        <v>39</v>
      </c>
      <c r="C260" s="823"/>
      <c r="D260" s="823"/>
      <c r="E260" s="823"/>
      <c r="F260" s="823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821" t="s">
        <v>39</v>
      </c>
      <c r="C264" s="821"/>
      <c r="D264" s="821"/>
      <c r="E264" s="821"/>
      <c r="F264" s="821"/>
      <c r="I264" s="836" t="s">
        <v>115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837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837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831" t="s">
        <v>115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831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831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831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831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824" t="s">
        <v>39</v>
      </c>
      <c r="C327" s="824"/>
      <c r="D327" s="824"/>
      <c r="E327" s="824"/>
      <c r="F327" s="824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823" t="s">
        <v>39</v>
      </c>
      <c r="C328" s="823"/>
      <c r="D328" s="823"/>
      <c r="E328" s="823"/>
      <c r="F328" s="823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831" t="s">
        <v>115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831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845" t="s">
        <v>113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846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113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823" t="s">
        <v>39</v>
      </c>
      <c r="C353" s="823"/>
      <c r="D353" s="823"/>
      <c r="E353" s="823"/>
      <c r="F353" s="823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823" t="s">
        <v>39</v>
      </c>
      <c r="C368" s="823"/>
      <c r="D368" s="823"/>
      <c r="E368" s="823"/>
      <c r="F368" s="823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839" t="s">
        <v>113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839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839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823" t="s">
        <v>39</v>
      </c>
      <c r="C433" s="823"/>
      <c r="D433" s="823"/>
      <c r="E433" s="823"/>
      <c r="F433" s="823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842" t="s">
        <v>116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842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838" t="s">
        <v>113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839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839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839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839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823" t="s">
        <v>39</v>
      </c>
      <c r="C520" s="823"/>
      <c r="D520" s="823"/>
      <c r="E520" s="823"/>
      <c r="F520" s="823"/>
      <c r="I520" s="316">
        <v>142250</v>
      </c>
    </row>
    <row r="521" spans="1:9" ht="15" customHeight="1">
      <c r="A521" s="3">
        <v>41634</v>
      </c>
      <c r="B521" s="823" t="s">
        <v>39</v>
      </c>
      <c r="C521" s="823"/>
      <c r="D521" s="823"/>
      <c r="E521" s="823"/>
      <c r="F521" s="823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24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847" t="s">
        <v>24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848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848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848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24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825" t="s">
        <v>117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825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46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46</v>
      </c>
    </row>
    <row r="612" spans="1:9" ht="15" customHeight="1">
      <c r="A612" s="3">
        <v>41764</v>
      </c>
      <c r="B612" s="83"/>
      <c r="C612" s="173"/>
      <c r="D612" s="24" t="s">
        <v>46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46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46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841" t="s">
        <v>46</v>
      </c>
      <c r="D692" s="841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50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843" t="s">
        <v>50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844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844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844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844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844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804" t="s">
        <v>49</v>
      </c>
      <c r="C780" s="804"/>
      <c r="D780" s="804"/>
      <c r="E780" s="804"/>
      <c r="F780" s="804"/>
      <c r="I780" s="316">
        <v>124750</v>
      </c>
    </row>
    <row r="781" spans="1:9" ht="15" customHeight="1">
      <c r="A781" s="3">
        <v>41999</v>
      </c>
      <c r="B781" s="804"/>
      <c r="C781" s="804"/>
      <c r="D781" s="804"/>
      <c r="E781" s="804"/>
      <c r="F781" s="804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840" t="s">
        <v>57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840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840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840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840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804" t="s">
        <v>49</v>
      </c>
      <c r="C850" s="804"/>
      <c r="D850" s="804"/>
      <c r="E850" s="804"/>
      <c r="F850" s="804"/>
      <c r="I850" s="316">
        <v>118750</v>
      </c>
    </row>
    <row r="851" spans="1:9" ht="15" customHeight="1">
      <c r="A851" s="3">
        <v>42100</v>
      </c>
      <c r="B851" s="804"/>
      <c r="C851" s="804"/>
      <c r="D851" s="804"/>
      <c r="E851" s="804"/>
      <c r="F851" s="804"/>
      <c r="I851" s="375" t="s">
        <v>50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59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59</v>
      </c>
    </row>
    <row r="871" spans="1:9" ht="15" customHeight="1">
      <c r="A871" s="3">
        <v>42128</v>
      </c>
      <c r="B871" s="821" t="s">
        <v>49</v>
      </c>
      <c r="C871" s="821"/>
      <c r="D871" s="821"/>
      <c r="E871" s="821"/>
      <c r="F871" s="821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829" t="s">
        <v>56</v>
      </c>
      <c r="C886" s="829"/>
      <c r="D886" s="829"/>
      <c r="E886" s="829"/>
      <c r="F886" s="829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118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828" t="s">
        <v>56</v>
      </c>
      <c r="C956" s="828"/>
      <c r="D956" s="828"/>
      <c r="E956" s="828"/>
      <c r="F956" s="828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848" t="s">
        <v>55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848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771" t="s">
        <v>49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771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784" t="s">
        <v>49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771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771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771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771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771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848" t="s">
        <v>56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848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848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821" t="s">
        <v>49</v>
      </c>
      <c r="C1040" s="821"/>
      <c r="D1040" s="821"/>
      <c r="E1040" s="821"/>
      <c r="F1040" s="821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785" t="s">
        <v>49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785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785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785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785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785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804" t="s">
        <v>119</v>
      </c>
      <c r="C1103" s="804"/>
      <c r="D1103" s="804"/>
      <c r="E1103" s="804"/>
      <c r="F1103" s="804"/>
      <c r="I1103" s="316">
        <v>111500</v>
      </c>
    </row>
    <row r="1104" spans="1:9" ht="15" customHeight="1">
      <c r="A1104" s="3">
        <v>42457</v>
      </c>
      <c r="B1104" s="804"/>
      <c r="C1104" s="804"/>
      <c r="D1104" s="804"/>
      <c r="E1104" s="804"/>
      <c r="F1104" s="804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830" t="s">
        <v>119</v>
      </c>
      <c r="C1129" s="830"/>
      <c r="D1129" s="830"/>
      <c r="E1129" s="830"/>
      <c r="F1129" s="830"/>
      <c r="I1129" s="316" t="s">
        <v>49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823" t="s">
        <v>119</v>
      </c>
      <c r="C1149" s="823"/>
      <c r="D1149" s="823"/>
      <c r="E1149" s="823"/>
      <c r="F1149" s="823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848" t="s">
        <v>56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848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823" t="s">
        <v>119</v>
      </c>
      <c r="C1214" s="823"/>
      <c r="D1214" s="823"/>
      <c r="E1214" s="823"/>
      <c r="F1214" s="823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845" t="s">
        <v>49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845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852" t="s">
        <v>51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778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778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778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778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803" t="s">
        <v>119</v>
      </c>
      <c r="C1299" s="803"/>
      <c r="D1299" s="803"/>
      <c r="E1299" s="803"/>
      <c r="F1299" s="803"/>
      <c r="I1299" s="316">
        <v>147000</v>
      </c>
    </row>
    <row r="1300" spans="1:9" ht="15" customHeight="1">
      <c r="A1300" s="3">
        <v>42731</v>
      </c>
      <c r="B1300" s="803"/>
      <c r="C1300" s="803"/>
      <c r="D1300" s="803"/>
      <c r="E1300" s="803"/>
      <c r="F1300" s="80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778" t="s">
        <v>51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778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849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850" t="s">
        <v>51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851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854" t="s">
        <v>57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840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803" t="s">
        <v>119</v>
      </c>
      <c r="C1377" s="803"/>
      <c r="D1377" s="803"/>
      <c r="E1377" s="803"/>
      <c r="F1377" s="803"/>
      <c r="I1377" s="316"/>
    </row>
    <row r="1378" spans="1:9" ht="15" customHeight="1">
      <c r="A1378" s="3">
        <v>42842</v>
      </c>
      <c r="B1378" s="803"/>
      <c r="C1378" s="803"/>
      <c r="D1378" s="803"/>
      <c r="E1378" s="803"/>
      <c r="F1378" s="80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802" t="s">
        <v>119</v>
      </c>
      <c r="C1388" s="802"/>
      <c r="D1388" s="802"/>
      <c r="E1388" s="802"/>
      <c r="F1388" s="80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803" t="s">
        <v>119</v>
      </c>
      <c r="C1408" s="803"/>
      <c r="D1408" s="803"/>
      <c r="E1408" s="803"/>
      <c r="F1408" s="80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823" t="s">
        <v>119</v>
      </c>
      <c r="C1473" s="823"/>
      <c r="D1473" s="823"/>
      <c r="E1473" s="823"/>
      <c r="F1473" s="823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803" t="s">
        <v>119</v>
      </c>
      <c r="C1558" s="803"/>
      <c r="D1558" s="803"/>
      <c r="E1558" s="803"/>
      <c r="F1558" s="803"/>
      <c r="G1558" s="803"/>
      <c r="H1558" s="853"/>
      <c r="I1558" s="316"/>
    </row>
    <row r="1559" spans="1:9" ht="15" customHeight="1">
      <c r="A1559" s="3">
        <v>43095</v>
      </c>
      <c r="B1559" s="803"/>
      <c r="C1559" s="803"/>
      <c r="D1559" s="803"/>
      <c r="E1559" s="803"/>
      <c r="F1559" s="803"/>
      <c r="G1559" s="803"/>
      <c r="H1559" s="853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848" t="s">
        <v>56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848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848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848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848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858" t="s">
        <v>120</v>
      </c>
      <c r="C1626" s="858"/>
      <c r="D1626" s="858"/>
      <c r="E1626" s="858"/>
      <c r="F1626" s="858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857" t="s">
        <v>120</v>
      </c>
      <c r="C1627" s="857"/>
      <c r="D1627" s="857"/>
      <c r="E1627" s="857"/>
      <c r="F1627" s="857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855" t="s">
        <v>57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855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50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50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859" t="s">
        <v>120</v>
      </c>
      <c r="C1652" s="859"/>
      <c r="D1652" s="859"/>
      <c r="E1652" s="859"/>
      <c r="F1652" s="859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859" t="s">
        <v>120</v>
      </c>
      <c r="C1667" s="859"/>
      <c r="D1667" s="859"/>
      <c r="E1667" s="859"/>
      <c r="F1667" s="859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859" t="s">
        <v>120</v>
      </c>
      <c r="C1732" s="859"/>
      <c r="D1732" s="859"/>
      <c r="E1732" s="859"/>
      <c r="F1732" s="859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803" t="s">
        <v>119</v>
      </c>
      <c r="C1818" s="803"/>
      <c r="D1818" s="803"/>
      <c r="E1818" s="803"/>
      <c r="F1818" s="803"/>
      <c r="G1818" s="803"/>
      <c r="H1818" s="853"/>
      <c r="I1818" s="316">
        <v>144250</v>
      </c>
    </row>
    <row r="1819" spans="1:9" ht="15" customHeight="1">
      <c r="A1819" s="3">
        <v>43460</v>
      </c>
      <c r="B1819" s="803"/>
      <c r="C1819" s="803"/>
      <c r="D1819" s="803"/>
      <c r="E1819" s="803"/>
      <c r="F1819" s="803"/>
      <c r="G1819" s="803"/>
      <c r="H1819" s="853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712" t="s">
        <v>52</v>
      </c>
      <c r="C1900" s="712"/>
      <c r="D1900" s="712"/>
      <c r="E1900" s="712"/>
      <c r="F1900" s="712"/>
      <c r="G1900" s="712"/>
      <c r="H1900" s="712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712"/>
      <c r="C1901" s="712"/>
      <c r="D1901" s="712"/>
      <c r="E1901" s="712"/>
      <c r="F1901" s="712"/>
      <c r="G1901" s="712"/>
      <c r="H1901" s="712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712" t="s">
        <v>52</v>
      </c>
      <c r="C1911" s="712"/>
      <c r="D1911" s="712"/>
      <c r="E1911" s="712"/>
      <c r="F1911" s="712"/>
      <c r="G1911" s="712"/>
      <c r="H1911" s="712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712" t="s">
        <v>52</v>
      </c>
      <c r="C1926" s="712"/>
      <c r="D1926" s="712"/>
      <c r="E1926" s="712"/>
      <c r="F1926" s="712"/>
      <c r="G1926" s="712"/>
      <c r="H1926" s="712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712" t="s">
        <v>52</v>
      </c>
      <c r="C1991" s="712"/>
      <c r="D1991" s="712"/>
      <c r="E1991" s="712"/>
      <c r="F1991" s="712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803" t="s">
        <v>119</v>
      </c>
      <c r="C2078" s="803"/>
      <c r="D2078" s="803"/>
      <c r="E2078" s="803"/>
      <c r="F2078" s="803"/>
      <c r="G2078" s="803"/>
      <c r="H2078" s="853"/>
      <c r="I2078" s="316">
        <v>142500</v>
      </c>
    </row>
    <row r="2079" spans="1:9" ht="15" customHeight="1">
      <c r="A2079" s="3">
        <v>43825</v>
      </c>
      <c r="B2079" s="803"/>
      <c r="C2079" s="803"/>
      <c r="D2079" s="803"/>
      <c r="E2079" s="803"/>
      <c r="F2079" s="803"/>
      <c r="G2079" s="803"/>
      <c r="H2079" s="853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819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819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819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819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819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819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856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803" t="s">
        <v>62</v>
      </c>
      <c r="C2154" s="803"/>
      <c r="D2154" s="803"/>
      <c r="E2154" s="803"/>
      <c r="F2154" s="803"/>
      <c r="I2154" s="316">
        <v>129500</v>
      </c>
    </row>
    <row r="2155" spans="1:9" ht="15" customHeight="1">
      <c r="A2155" s="3">
        <v>43934</v>
      </c>
      <c r="B2155" s="803"/>
      <c r="C2155" s="803"/>
      <c r="D2155" s="803"/>
      <c r="E2155" s="803"/>
      <c r="F2155" s="80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860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819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819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803" t="s">
        <v>62</v>
      </c>
      <c r="C2174" s="803"/>
      <c r="D2174" s="803"/>
      <c r="E2174" s="803"/>
      <c r="F2174" s="80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823" t="s">
        <v>62</v>
      </c>
      <c r="C2185" s="823"/>
      <c r="D2185" s="823"/>
      <c r="E2185" s="823"/>
      <c r="F2185" s="823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824" t="s">
        <v>62</v>
      </c>
      <c r="C2255" s="824"/>
      <c r="D2255" s="824"/>
      <c r="E2255" s="824"/>
      <c r="F2255" s="824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860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819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819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819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819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819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803" t="s">
        <v>62</v>
      </c>
      <c r="C2339" s="803"/>
      <c r="D2339" s="803"/>
      <c r="E2339" s="803"/>
      <c r="F2339" s="803"/>
      <c r="I2339" s="316"/>
    </row>
    <row r="2340" spans="1:9" ht="15" customHeight="1">
      <c r="A2340" s="3">
        <v>44193</v>
      </c>
      <c r="B2340" s="803"/>
      <c r="C2340" s="803"/>
      <c r="D2340" s="803"/>
      <c r="E2340" s="803"/>
      <c r="F2340" s="80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94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819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819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819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819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819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803" t="s">
        <v>62</v>
      </c>
      <c r="C2408" s="803"/>
      <c r="D2408" s="803"/>
      <c r="E2408" s="137"/>
      <c r="I2408" s="316">
        <v>179150</v>
      </c>
    </row>
    <row r="2409" spans="1:9" ht="15" customHeight="1">
      <c r="A2409" s="3">
        <v>44291</v>
      </c>
      <c r="B2409" s="803"/>
      <c r="C2409" s="803"/>
      <c r="D2409" s="80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863" t="s">
        <v>61</v>
      </c>
      <c r="C2429" s="863"/>
      <c r="D2429" s="863"/>
      <c r="E2429" s="508"/>
      <c r="F2429" s="508"/>
      <c r="I2429" s="861" t="s">
        <v>24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862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862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824" t="s">
        <v>61</v>
      </c>
      <c r="C2449" s="824"/>
      <c r="D2449" s="824"/>
      <c r="E2449" s="824"/>
      <c r="F2449" s="824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823" t="s">
        <v>62</v>
      </c>
      <c r="C2514" s="793"/>
      <c r="D2514" s="793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799" t="s">
        <v>61</v>
      </c>
      <c r="C2599" s="791"/>
      <c r="D2599" s="791"/>
      <c r="E2599" s="137"/>
      <c r="F2599" s="172"/>
      <c r="I2599" s="316">
        <v>297250</v>
      </c>
    </row>
    <row r="2600" spans="1:9" ht="15" customHeight="1">
      <c r="A2600" s="3">
        <v>44558</v>
      </c>
      <c r="B2600" s="795"/>
      <c r="C2600" s="795"/>
      <c r="D2600" s="795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830" t="s">
        <v>62</v>
      </c>
      <c r="C2604" s="794"/>
      <c r="D2604" s="794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799" t="s">
        <v>61</v>
      </c>
      <c r="C2678" s="791"/>
      <c r="D2678" s="791"/>
      <c r="E2678" s="137"/>
      <c r="I2678" s="316">
        <v>344000</v>
      </c>
    </row>
    <row r="2679" spans="1:9" ht="15" customHeight="1">
      <c r="A2679" s="3">
        <v>44669</v>
      </c>
      <c r="B2679" s="795"/>
      <c r="C2679" s="795"/>
      <c r="D2679" s="795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830" t="s">
        <v>62</v>
      </c>
      <c r="C2689" s="830"/>
      <c r="D2689" s="830"/>
      <c r="E2689" s="508"/>
      <c r="F2689" s="508"/>
      <c r="G2689" s="356"/>
      <c r="H2689" s="362"/>
      <c r="I2689" s="860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819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819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803" t="s">
        <v>62</v>
      </c>
      <c r="C2712" s="803"/>
      <c r="D2712" s="803"/>
      <c r="E2712" s="803"/>
      <c r="F2712" s="803"/>
      <c r="G2712" s="531"/>
      <c r="H2712" s="532"/>
      <c r="I2712" s="316">
        <v>271000</v>
      </c>
    </row>
    <row r="2713" spans="1:9" ht="15" customHeight="1">
      <c r="A2713" s="3">
        <v>44715</v>
      </c>
      <c r="B2713" s="803"/>
      <c r="C2713" s="803"/>
      <c r="D2713" s="803"/>
      <c r="E2713" s="803"/>
      <c r="F2713" s="80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823" t="s">
        <v>62</v>
      </c>
      <c r="C2774" s="823"/>
      <c r="D2774" s="823"/>
      <c r="E2774" s="823"/>
      <c r="F2774" s="823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860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819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819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819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819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820" t="s">
        <v>62</v>
      </c>
      <c r="C2859" s="820"/>
      <c r="D2859" s="820"/>
      <c r="E2859" s="820"/>
      <c r="F2859" s="820"/>
      <c r="G2859" s="276"/>
      <c r="H2859" s="472"/>
      <c r="I2859" s="316">
        <v>196750</v>
      </c>
    </row>
    <row r="2860" spans="1:10" ht="15" customHeight="1">
      <c r="A2860" s="357">
        <v>44922</v>
      </c>
      <c r="B2860" s="820"/>
      <c r="C2860" s="820"/>
      <c r="D2860" s="820"/>
      <c r="E2860" s="820"/>
      <c r="F2860" s="82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830" t="s">
        <v>62</v>
      </c>
      <c r="C2864" s="830"/>
      <c r="D2864" s="830"/>
      <c r="E2864" s="830"/>
      <c r="F2864" s="830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64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565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565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565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565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565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565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565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565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565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565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565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565">
        <v>44946</v>
      </c>
      <c r="B2878" s="81">
        <v>2930</v>
      </c>
      <c r="C2878" s="173">
        <v>29275</v>
      </c>
      <c r="D2878" s="551">
        <v>29335</v>
      </c>
      <c r="E2878" s="137">
        <f t="shared" ref="E2878:E2881" si="1007">D2878-C2878</f>
        <v>60</v>
      </c>
      <c r="F2878" s="552">
        <f t="shared" ref="F2878:F2880" si="1008">C2878-C2877</f>
        <v>625</v>
      </c>
      <c r="I2878" s="553">
        <v>229750</v>
      </c>
    </row>
    <row r="2879" spans="1:10" ht="15" customHeight="1">
      <c r="A2879" s="565">
        <v>44949</v>
      </c>
      <c r="B2879" s="81">
        <v>2945</v>
      </c>
      <c r="C2879" s="173">
        <v>29900</v>
      </c>
      <c r="D2879" s="551">
        <v>29500</v>
      </c>
      <c r="E2879" s="137">
        <f t="shared" si="1007"/>
        <v>-400</v>
      </c>
      <c r="F2879" s="552">
        <f t="shared" si="1008"/>
        <v>625</v>
      </c>
      <c r="I2879" s="819"/>
    </row>
    <row r="2880" spans="1:10" ht="15" customHeight="1">
      <c r="A2880" s="565">
        <v>44950</v>
      </c>
      <c r="B2880" s="81">
        <v>2945</v>
      </c>
      <c r="C2880" s="173">
        <v>29950</v>
      </c>
      <c r="D2880" s="551">
        <v>29950</v>
      </c>
      <c r="E2880" s="137">
        <f t="shared" si="1007"/>
        <v>0</v>
      </c>
      <c r="F2880" s="552">
        <f t="shared" si="1008"/>
        <v>50</v>
      </c>
      <c r="I2880" s="819"/>
    </row>
    <row r="2881" spans="1:9" ht="15" customHeight="1">
      <c r="A2881" s="565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555">
        <f t="shared" ref="F2881:F2886" si="1009">C2881-C2880</f>
        <v>375</v>
      </c>
      <c r="G2881" s="539"/>
      <c r="H2881" s="563"/>
      <c r="I2881" s="819"/>
    </row>
    <row r="2882" spans="1:9" ht="15" customHeight="1">
      <c r="A2882" s="565">
        <v>44952</v>
      </c>
      <c r="B2882" s="81">
        <v>3020</v>
      </c>
      <c r="C2882" s="173">
        <v>31450</v>
      </c>
      <c r="D2882" s="559">
        <v>31400</v>
      </c>
      <c r="E2882" s="137">
        <f t="shared" ref="E2882" si="1010">D2882-C2882</f>
        <v>-50</v>
      </c>
      <c r="F2882" s="558">
        <f t="shared" si="1009"/>
        <v>1125</v>
      </c>
      <c r="G2882" s="539"/>
      <c r="H2882" s="563"/>
      <c r="I2882" s="819"/>
    </row>
    <row r="2883" spans="1:9" ht="15" customHeight="1">
      <c r="A2883" s="565">
        <v>44953</v>
      </c>
      <c r="B2883" s="81">
        <v>3055</v>
      </c>
      <c r="C2883" s="173">
        <v>32050</v>
      </c>
      <c r="D2883" s="568">
        <v>32100</v>
      </c>
      <c r="E2883" s="137">
        <f t="shared" ref="E2883" si="1011">D2883-C2883</f>
        <v>50</v>
      </c>
      <c r="F2883" s="569">
        <f t="shared" si="1009"/>
        <v>600</v>
      </c>
      <c r="G2883" s="539"/>
      <c r="H2883" s="563"/>
      <c r="I2883" s="819"/>
    </row>
    <row r="2884" spans="1:9" ht="15" customHeight="1">
      <c r="A2884" s="565">
        <v>44956</v>
      </c>
      <c r="B2884" s="81">
        <v>3000</v>
      </c>
      <c r="C2884" s="173">
        <v>29515</v>
      </c>
      <c r="D2884" s="573">
        <v>29700</v>
      </c>
      <c r="E2884" s="137">
        <f t="shared" ref="E2884" si="1012">D2884-C2884</f>
        <v>185</v>
      </c>
      <c r="F2884" s="572">
        <f t="shared" si="1009"/>
        <v>-2535</v>
      </c>
      <c r="G2884" s="539"/>
      <c r="H2884" s="563"/>
      <c r="I2884" s="316">
        <v>238500</v>
      </c>
    </row>
    <row r="2885" spans="1:9" ht="15" customHeight="1" thickBot="1">
      <c r="A2885" s="565">
        <v>44957</v>
      </c>
      <c r="B2885" s="81">
        <v>3015</v>
      </c>
      <c r="C2885" s="173">
        <v>29250</v>
      </c>
      <c r="D2885" s="579">
        <v>29300</v>
      </c>
      <c r="E2885" s="137">
        <f t="shared" ref="E2885" si="1013">D2885-C2885</f>
        <v>50</v>
      </c>
      <c r="F2885" s="578">
        <f t="shared" si="1009"/>
        <v>-265</v>
      </c>
      <c r="G2885" s="560">
        <f>AVERAGE($C$2865:C2885)</f>
        <v>28080.714285714286</v>
      </c>
      <c r="H2885" s="561">
        <f>AVERAGE($C$2864:C2885)</f>
        <v>28080.714285714286</v>
      </c>
      <c r="I2885" s="577">
        <v>235500</v>
      </c>
    </row>
    <row r="2886" spans="1:9" ht="15" customHeight="1">
      <c r="A2886" s="590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94"/>
      <c r="I2886" s="582">
        <v>236500</v>
      </c>
    </row>
    <row r="2887" spans="1:9" ht="15" customHeight="1">
      <c r="A2887" s="565">
        <v>44959</v>
      </c>
      <c r="B2887" s="81">
        <v>3015</v>
      </c>
      <c r="C2887" s="595">
        <v>29250</v>
      </c>
      <c r="D2887" s="596">
        <v>29300</v>
      </c>
      <c r="E2887" s="597">
        <f t="shared" ref="E2887:E2892" si="1015">D2887-C2887</f>
        <v>50</v>
      </c>
      <c r="F2887" s="598">
        <f t="shared" ref="F2887:F2892" si="1016">C2887-C2886</f>
        <v>-300</v>
      </c>
      <c r="I2887" s="593">
        <v>231000</v>
      </c>
    </row>
    <row r="2888" spans="1:9" ht="15" customHeight="1">
      <c r="A2888" s="565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598">
        <f t="shared" si="1016"/>
        <v>-600</v>
      </c>
      <c r="I2888" s="316">
        <v>226750</v>
      </c>
    </row>
    <row r="2889" spans="1:9" ht="15" customHeight="1">
      <c r="A2889" s="565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598">
        <f t="shared" si="1016"/>
        <v>-1845</v>
      </c>
      <c r="I2889" s="316">
        <v>218750</v>
      </c>
    </row>
    <row r="2890" spans="1:9" ht="15" customHeight="1">
      <c r="A2890" s="565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598">
        <f t="shared" si="1016"/>
        <v>245</v>
      </c>
      <c r="I2890" s="316">
        <v>216250</v>
      </c>
    </row>
    <row r="2891" spans="1:9" ht="15" customHeight="1">
      <c r="A2891" s="565">
        <v>44965</v>
      </c>
      <c r="B2891" s="81">
        <v>3180</v>
      </c>
      <c r="C2891" s="173">
        <v>28050</v>
      </c>
      <c r="D2891" s="604">
        <v>28150</v>
      </c>
      <c r="E2891" s="137">
        <f t="shared" si="1015"/>
        <v>100</v>
      </c>
      <c r="F2891" s="598">
        <f t="shared" si="1016"/>
        <v>1000</v>
      </c>
      <c r="I2891" s="603">
        <v>220000</v>
      </c>
    </row>
    <row r="2892" spans="1:9" ht="15" customHeight="1">
      <c r="A2892" s="565">
        <v>44966</v>
      </c>
      <c r="B2892" s="81">
        <v>3205</v>
      </c>
      <c r="C2892" s="173">
        <v>27675</v>
      </c>
      <c r="D2892" s="604">
        <v>27750</v>
      </c>
      <c r="E2892" s="137">
        <f t="shared" si="1015"/>
        <v>75</v>
      </c>
      <c r="F2892" s="598">
        <f t="shared" si="1016"/>
        <v>-375</v>
      </c>
      <c r="I2892" s="603">
        <v>218750</v>
      </c>
    </row>
    <row r="2893" spans="1:9" ht="15" customHeight="1">
      <c r="A2893" s="565">
        <v>44967</v>
      </c>
      <c r="B2893" s="81">
        <v>3220</v>
      </c>
      <c r="C2893" s="173">
        <v>27550</v>
      </c>
      <c r="D2893" s="612">
        <v>27725</v>
      </c>
      <c r="E2893" s="137">
        <f t="shared" ref="E2893" si="1017">D2893-C2893</f>
        <v>175</v>
      </c>
      <c r="F2893" s="598">
        <f t="shared" ref="F2893" si="1018">C2893-C2892</f>
        <v>-125</v>
      </c>
      <c r="I2893" s="611">
        <v>217500</v>
      </c>
    </row>
    <row r="2894" spans="1:9" ht="15" customHeight="1">
      <c r="A2894" s="565">
        <v>44970</v>
      </c>
      <c r="B2894" s="81">
        <v>3135</v>
      </c>
      <c r="C2894" s="173">
        <v>27550</v>
      </c>
      <c r="D2894" s="616">
        <v>27650</v>
      </c>
      <c r="E2894" s="137">
        <f t="shared" ref="E2894" si="1019">D2894-C2894</f>
        <v>100</v>
      </c>
      <c r="F2894" s="598">
        <f t="shared" ref="F2894" si="1020">C2894-C2893</f>
        <v>0</v>
      </c>
      <c r="I2894" s="615">
        <v>216500</v>
      </c>
    </row>
    <row r="2895" spans="1:9" ht="15" customHeight="1">
      <c r="A2895" s="565">
        <v>44971</v>
      </c>
      <c r="B2895" s="81">
        <v>3130</v>
      </c>
      <c r="C2895" s="173">
        <v>27125</v>
      </c>
      <c r="D2895" s="620">
        <v>27400</v>
      </c>
      <c r="E2895" s="137">
        <f t="shared" ref="E2895" si="1021">D2895-C2895</f>
        <v>275</v>
      </c>
      <c r="F2895" s="598">
        <f t="shared" ref="F2895" si="1022">C2895-C2894</f>
        <v>-425</v>
      </c>
      <c r="I2895" s="619">
        <v>215500</v>
      </c>
    </row>
    <row r="2896" spans="1:9" ht="15" customHeight="1">
      <c r="A2896" s="565">
        <v>44972</v>
      </c>
      <c r="B2896" s="81">
        <v>3145</v>
      </c>
      <c r="C2896" s="173">
        <v>26325</v>
      </c>
      <c r="D2896" s="624">
        <v>26550</v>
      </c>
      <c r="E2896" s="137">
        <f t="shared" ref="E2896" si="1023">D2896-C2896</f>
        <v>225</v>
      </c>
      <c r="F2896" s="598">
        <f t="shared" ref="F2896" si="1024">C2896-C2895</f>
        <v>-800</v>
      </c>
      <c r="I2896" s="623">
        <v>214250</v>
      </c>
    </row>
    <row r="2897" spans="1:9" ht="15" customHeight="1">
      <c r="A2897" s="565">
        <v>44973</v>
      </c>
      <c r="B2897" s="81">
        <v>3070</v>
      </c>
      <c r="C2897" s="173">
        <v>26700</v>
      </c>
      <c r="D2897" s="628">
        <v>26950</v>
      </c>
      <c r="E2897" s="137">
        <f t="shared" ref="E2897" si="1025">D2897-C2897</f>
        <v>250</v>
      </c>
      <c r="F2897" s="598">
        <f t="shared" ref="F2897" si="1026">C2897-C2896</f>
        <v>375</v>
      </c>
      <c r="G2897" s="539"/>
      <c r="H2897" s="563"/>
      <c r="I2897" s="627">
        <v>213500</v>
      </c>
    </row>
    <row r="2898" spans="1:9" ht="15" customHeight="1">
      <c r="A2898" s="565">
        <v>44974</v>
      </c>
      <c r="B2898" s="81">
        <v>3105</v>
      </c>
      <c r="C2898" s="173">
        <v>26525</v>
      </c>
      <c r="D2898" s="632">
        <v>26555</v>
      </c>
      <c r="E2898" s="137">
        <f t="shared" ref="E2898" si="1027">D2898-C2898</f>
        <v>30</v>
      </c>
      <c r="F2898" s="598">
        <f t="shared" ref="F2898" si="1028">C2898-C2897</f>
        <v>-175</v>
      </c>
      <c r="G2898" s="539"/>
      <c r="H2898" s="563"/>
      <c r="I2898" s="631">
        <v>214250</v>
      </c>
    </row>
    <row r="2899" spans="1:9" ht="15" customHeight="1">
      <c r="A2899" s="565">
        <v>44977</v>
      </c>
      <c r="B2899" s="81">
        <v>3075</v>
      </c>
      <c r="C2899" s="173">
        <v>26100</v>
      </c>
      <c r="D2899" s="636">
        <v>26250</v>
      </c>
      <c r="E2899" s="137">
        <f t="shared" ref="E2899" si="1029">D2899-C2899</f>
        <v>150</v>
      </c>
      <c r="F2899" s="598">
        <f t="shared" ref="F2899" si="1030">C2899-C2898</f>
        <v>-425</v>
      </c>
      <c r="G2899" s="539"/>
      <c r="H2899" s="563"/>
      <c r="I2899" s="635">
        <v>208250</v>
      </c>
    </row>
    <row r="2900" spans="1:9" ht="15" customHeight="1">
      <c r="A2900" s="565">
        <v>44978</v>
      </c>
      <c r="B2900" s="81">
        <v>3110</v>
      </c>
      <c r="C2900" s="173">
        <v>26850</v>
      </c>
      <c r="D2900" s="641">
        <v>27100</v>
      </c>
      <c r="E2900" s="137">
        <f t="shared" ref="E2900:E2907" si="1031">D2900-C2900</f>
        <v>250</v>
      </c>
      <c r="F2900" s="598">
        <f t="shared" ref="F2900:F2907" si="1032">C2900-C2899</f>
        <v>750</v>
      </c>
      <c r="I2900" s="640">
        <v>215000</v>
      </c>
    </row>
    <row r="2901" spans="1:9" ht="15" customHeight="1">
      <c r="A2901" s="565">
        <v>44979</v>
      </c>
      <c r="B2901" s="81">
        <v>3110</v>
      </c>
      <c r="C2901" s="173">
        <v>26850</v>
      </c>
      <c r="D2901" s="604">
        <v>27050</v>
      </c>
      <c r="E2901" s="137">
        <f t="shared" si="1031"/>
        <v>200</v>
      </c>
      <c r="F2901" s="598">
        <f t="shared" si="1032"/>
        <v>0</v>
      </c>
      <c r="I2901" s="603">
        <v>219750</v>
      </c>
    </row>
    <row r="2902" spans="1:9" ht="15" customHeight="1">
      <c r="A2902" s="565">
        <v>44980</v>
      </c>
      <c r="B2902" s="81">
        <v>3150</v>
      </c>
      <c r="C2902" s="173">
        <v>26500</v>
      </c>
      <c r="D2902" s="604">
        <v>26645</v>
      </c>
      <c r="E2902" s="137">
        <f t="shared" si="1031"/>
        <v>145</v>
      </c>
      <c r="F2902" s="598">
        <f t="shared" si="1032"/>
        <v>-350</v>
      </c>
      <c r="I2902" s="603">
        <v>216250</v>
      </c>
    </row>
    <row r="2903" spans="1:9" ht="15" customHeight="1">
      <c r="A2903" s="565">
        <v>44981</v>
      </c>
      <c r="B2903" s="81">
        <v>3190</v>
      </c>
      <c r="C2903" s="173">
        <v>25925</v>
      </c>
      <c r="D2903" s="604">
        <v>26050</v>
      </c>
      <c r="E2903" s="137">
        <f t="shared" si="1031"/>
        <v>125</v>
      </c>
      <c r="F2903" s="598">
        <f t="shared" si="1032"/>
        <v>-575</v>
      </c>
      <c r="I2903" s="603">
        <v>211500</v>
      </c>
    </row>
    <row r="2904" spans="1:9" ht="15" customHeight="1">
      <c r="A2904" s="565">
        <v>44984</v>
      </c>
      <c r="B2904" s="81">
        <v>3165</v>
      </c>
      <c r="C2904" s="173">
        <v>25250</v>
      </c>
      <c r="D2904" s="604">
        <v>25350</v>
      </c>
      <c r="E2904" s="137">
        <f t="shared" si="1031"/>
        <v>100</v>
      </c>
      <c r="F2904" s="598">
        <f t="shared" si="1032"/>
        <v>-675</v>
      </c>
      <c r="I2904" s="603">
        <v>209500</v>
      </c>
    </row>
    <row r="2905" spans="1:9" ht="15" customHeight="1" thickBot="1">
      <c r="A2905" s="653">
        <v>44985</v>
      </c>
      <c r="B2905" s="85">
        <v>2950</v>
      </c>
      <c r="C2905" s="174">
        <v>25110</v>
      </c>
      <c r="D2905" s="651">
        <v>25350</v>
      </c>
      <c r="E2905" s="138">
        <f t="shared" si="1031"/>
        <v>240</v>
      </c>
      <c r="F2905" s="176">
        <f t="shared" si="1032"/>
        <v>-140</v>
      </c>
      <c r="G2905" s="654">
        <f>AVERAGE($C$2886:C2905)</f>
        <v>27069.5</v>
      </c>
      <c r="H2905" s="274">
        <f>AVERAGE($C$2865:C2905)</f>
        <v>27587.439024390245</v>
      </c>
      <c r="I2905" s="652">
        <v>209750</v>
      </c>
    </row>
    <row r="2906" spans="1:9" ht="15" customHeight="1">
      <c r="A2906" s="565">
        <v>44986</v>
      </c>
      <c r="B2906" s="81">
        <v>2940</v>
      </c>
      <c r="C2906" s="595">
        <v>25650</v>
      </c>
      <c r="D2906" s="596">
        <v>25900</v>
      </c>
      <c r="E2906" s="597">
        <f t="shared" si="1031"/>
        <v>250</v>
      </c>
      <c r="F2906" s="598">
        <f t="shared" si="1032"/>
        <v>540</v>
      </c>
      <c r="I2906" s="650">
        <v>206500</v>
      </c>
    </row>
    <row r="2907" spans="1:9" ht="15" customHeight="1">
      <c r="A2907" s="565">
        <v>44987</v>
      </c>
      <c r="B2907" s="81">
        <v>2930</v>
      </c>
      <c r="C2907" s="173">
        <v>24850</v>
      </c>
      <c r="D2907" s="604">
        <v>25050</v>
      </c>
      <c r="E2907" s="137">
        <f t="shared" si="1031"/>
        <v>200</v>
      </c>
      <c r="F2907" s="598">
        <f t="shared" si="1032"/>
        <v>-800</v>
      </c>
      <c r="I2907" s="603">
        <v>204750</v>
      </c>
    </row>
    <row r="2908" spans="1:9" ht="15" customHeight="1">
      <c r="A2908" s="565">
        <v>44988</v>
      </c>
      <c r="B2908" s="81">
        <v>2930</v>
      </c>
      <c r="C2908" s="173">
        <v>24125</v>
      </c>
      <c r="D2908" s="663">
        <v>24310</v>
      </c>
      <c r="E2908" s="137">
        <f t="shared" ref="E2908" si="1033">D2908-C2908</f>
        <v>185</v>
      </c>
      <c r="F2908" s="598">
        <f t="shared" ref="F2908" si="1034">C2908-C2907</f>
        <v>-725</v>
      </c>
      <c r="I2908" s="662">
        <v>199000</v>
      </c>
    </row>
    <row r="2909" spans="1:9" ht="15" customHeight="1">
      <c r="A2909" s="565">
        <v>44991</v>
      </c>
      <c r="B2909" s="81">
        <v>2940</v>
      </c>
      <c r="C2909" s="173">
        <v>24350</v>
      </c>
      <c r="D2909" s="667">
        <v>24600</v>
      </c>
      <c r="E2909" s="137">
        <f t="shared" ref="E2909" si="1035">D2909-C2909</f>
        <v>250</v>
      </c>
      <c r="F2909" s="598">
        <f t="shared" ref="F2909" si="1036">C2909-C2908</f>
        <v>225</v>
      </c>
      <c r="G2909" s="539"/>
      <c r="H2909" s="563"/>
      <c r="I2909" s="666">
        <v>198000</v>
      </c>
    </row>
    <row r="2910" spans="1:9" ht="15" customHeight="1">
      <c r="A2910" s="565">
        <v>44992</v>
      </c>
      <c r="B2910" s="81">
        <v>2910</v>
      </c>
      <c r="C2910" s="173">
        <v>24350</v>
      </c>
      <c r="D2910" s="671">
        <v>24450</v>
      </c>
      <c r="E2910" s="137">
        <f t="shared" ref="E2910" si="1037">D2910-C2910</f>
        <v>100</v>
      </c>
      <c r="F2910" s="598">
        <f t="shared" ref="F2910" si="1038">C2910-C2909</f>
        <v>0</v>
      </c>
      <c r="I2910" s="670">
        <v>200250</v>
      </c>
    </row>
    <row r="2911" spans="1:9" ht="15" customHeight="1">
      <c r="A2911" s="565">
        <v>44993</v>
      </c>
      <c r="B2911" s="81">
        <v>2730</v>
      </c>
      <c r="C2911" s="173">
        <v>23495</v>
      </c>
      <c r="D2911" s="675">
        <v>23625</v>
      </c>
      <c r="E2911" s="137">
        <f t="shared" ref="E2911" si="1039">D2911-C2911</f>
        <v>130</v>
      </c>
      <c r="F2911" s="598">
        <f t="shared" ref="F2911" si="1040">C2911-C2910</f>
        <v>-855</v>
      </c>
      <c r="I2911" s="674">
        <v>198500</v>
      </c>
    </row>
    <row r="2912" spans="1:9" ht="15" customHeight="1">
      <c r="A2912" s="565">
        <v>44994</v>
      </c>
      <c r="B2912" s="81">
        <v>2730</v>
      </c>
      <c r="C2912" s="173">
        <v>23005</v>
      </c>
      <c r="D2912" s="679">
        <v>23250</v>
      </c>
      <c r="E2912" s="137">
        <f t="shared" ref="E2912" si="1041">D2912-C2912</f>
        <v>245</v>
      </c>
      <c r="F2912" s="598">
        <f t="shared" ref="F2912" si="1042">C2912-C2911</f>
        <v>-490</v>
      </c>
      <c r="G2912" s="539"/>
      <c r="H2912" s="563"/>
      <c r="I2912" s="678">
        <v>195750</v>
      </c>
    </row>
    <row r="2913" spans="1:13" ht="15" customHeight="1">
      <c r="A2913" s="565">
        <v>44995</v>
      </c>
      <c r="B2913" s="81">
        <v>2700</v>
      </c>
      <c r="C2913" s="173">
        <v>22500</v>
      </c>
      <c r="D2913" s="683">
        <v>22600</v>
      </c>
      <c r="E2913" s="137">
        <f t="shared" ref="E2913" si="1043">D2913-C2913</f>
        <v>100</v>
      </c>
      <c r="F2913" s="598">
        <f t="shared" ref="F2913" si="1044">C2913-C2912</f>
        <v>-505</v>
      </c>
      <c r="G2913" s="539"/>
      <c r="H2913" s="563"/>
      <c r="I2913" s="682">
        <v>187000</v>
      </c>
      <c r="M2913" s="173"/>
    </row>
    <row r="2914" spans="1:13" ht="15" customHeight="1">
      <c r="A2914" s="565">
        <v>44998</v>
      </c>
      <c r="B2914" s="81">
        <v>2650</v>
      </c>
      <c r="C2914" s="173">
        <v>22900</v>
      </c>
      <c r="D2914" s="687">
        <v>23000</v>
      </c>
      <c r="E2914" s="137">
        <f t="shared" ref="E2914" si="1045">D2914-C2914</f>
        <v>100</v>
      </c>
      <c r="F2914" s="598">
        <f t="shared" ref="F2914" si="1046">C2914-C2913</f>
        <v>400</v>
      </c>
      <c r="G2914" s="539"/>
      <c r="H2914" s="563"/>
      <c r="I2914" s="686">
        <v>185750</v>
      </c>
    </row>
    <row r="2915" spans="1:13" ht="15" customHeight="1">
      <c r="A2915" s="565">
        <v>44999</v>
      </c>
      <c r="B2915" s="81">
        <v>2520</v>
      </c>
      <c r="C2915" s="173">
        <v>22550</v>
      </c>
      <c r="D2915" s="691">
        <v>22885</v>
      </c>
      <c r="E2915" s="137">
        <f t="shared" ref="E2915:E2922" si="1047">D2915-C2915</f>
        <v>335</v>
      </c>
      <c r="F2915" s="598">
        <f t="shared" ref="F2915:F2922" si="1048">C2915-C2914</f>
        <v>-350</v>
      </c>
      <c r="I2915" s="690">
        <v>187000</v>
      </c>
    </row>
    <row r="2916" spans="1:13" ht="15" customHeight="1">
      <c r="A2916" s="565">
        <v>45000</v>
      </c>
      <c r="B2916" s="81">
        <v>2410</v>
      </c>
      <c r="C2916" s="173">
        <v>22675</v>
      </c>
      <c r="D2916" s="604">
        <v>22800</v>
      </c>
      <c r="E2916" s="137">
        <f t="shared" si="1047"/>
        <v>125</v>
      </c>
      <c r="F2916" s="598">
        <f t="shared" si="1048"/>
        <v>125</v>
      </c>
      <c r="I2916" s="603">
        <v>187750</v>
      </c>
    </row>
    <row r="2917" spans="1:13" ht="15" customHeight="1">
      <c r="A2917" s="565">
        <v>45001</v>
      </c>
      <c r="B2917" s="81">
        <v>2400</v>
      </c>
      <c r="C2917" s="173">
        <v>22225</v>
      </c>
      <c r="D2917" s="604">
        <v>22250</v>
      </c>
      <c r="E2917" s="137">
        <f t="shared" si="1047"/>
        <v>25</v>
      </c>
      <c r="F2917" s="598">
        <f t="shared" si="1048"/>
        <v>-450</v>
      </c>
      <c r="I2917" s="603">
        <v>179750</v>
      </c>
    </row>
    <row r="2918" spans="1:13" ht="15" customHeight="1">
      <c r="A2918" s="565">
        <v>45002</v>
      </c>
      <c r="B2918" s="81">
        <v>2370</v>
      </c>
      <c r="C2918" s="173">
        <v>22435</v>
      </c>
      <c r="D2918" s="604">
        <v>22500</v>
      </c>
      <c r="E2918" s="137">
        <f t="shared" si="1047"/>
        <v>65</v>
      </c>
      <c r="F2918" s="598">
        <f t="shared" si="1048"/>
        <v>210</v>
      </c>
      <c r="I2918" s="603">
        <v>184000</v>
      </c>
    </row>
    <row r="2919" spans="1:13" ht="15" customHeight="1">
      <c r="A2919" s="565">
        <v>45005</v>
      </c>
      <c r="B2919" s="81">
        <v>2370</v>
      </c>
      <c r="C2919" s="173">
        <v>22800</v>
      </c>
      <c r="D2919" s="604">
        <v>22945</v>
      </c>
      <c r="E2919" s="137">
        <f t="shared" si="1047"/>
        <v>145</v>
      </c>
      <c r="F2919" s="598">
        <f t="shared" si="1048"/>
        <v>365</v>
      </c>
      <c r="I2919" s="603">
        <v>187750</v>
      </c>
    </row>
    <row r="2920" spans="1:13" ht="15" customHeight="1">
      <c r="A2920" s="565">
        <v>45006</v>
      </c>
      <c r="B2920" s="81">
        <v>2385</v>
      </c>
      <c r="C2920" s="173">
        <v>23145</v>
      </c>
      <c r="D2920" s="604">
        <v>23175</v>
      </c>
      <c r="E2920" s="137">
        <f t="shared" si="1047"/>
        <v>30</v>
      </c>
      <c r="F2920" s="598">
        <f t="shared" si="1048"/>
        <v>345</v>
      </c>
      <c r="I2920" s="603">
        <v>185250</v>
      </c>
    </row>
    <row r="2921" spans="1:13" ht="15" customHeight="1">
      <c r="A2921" s="565">
        <v>45007</v>
      </c>
      <c r="B2921" s="81">
        <v>2380</v>
      </c>
      <c r="C2921" s="173">
        <v>23300</v>
      </c>
      <c r="D2921" s="604">
        <v>23400</v>
      </c>
      <c r="E2921" s="137">
        <f t="shared" si="1047"/>
        <v>100</v>
      </c>
      <c r="F2921" s="598">
        <f t="shared" si="1048"/>
        <v>155</v>
      </c>
      <c r="I2921" s="603">
        <v>186750</v>
      </c>
    </row>
    <row r="2922" spans="1:13" ht="15" customHeight="1">
      <c r="A2922" s="565">
        <v>45008</v>
      </c>
      <c r="B2922" s="81">
        <v>2410</v>
      </c>
      <c r="C2922" s="173">
        <v>23850</v>
      </c>
      <c r="D2922" s="604">
        <v>23850</v>
      </c>
      <c r="E2922" s="137">
        <f t="shared" si="1047"/>
        <v>0</v>
      </c>
      <c r="F2922" s="598">
        <f t="shared" si="1048"/>
        <v>550</v>
      </c>
      <c r="I2922" s="603">
        <v>188250</v>
      </c>
    </row>
    <row r="2923" spans="1:13" ht="15" customHeight="1">
      <c r="A2923" s="565">
        <v>45009</v>
      </c>
      <c r="B2923" s="81">
        <v>2410</v>
      </c>
      <c r="C2923" s="173">
        <v>24375</v>
      </c>
      <c r="D2923" s="709">
        <v>24265</v>
      </c>
      <c r="E2923" s="137">
        <f t="shared" ref="E2923" si="1049">D2923-C2923</f>
        <v>-110</v>
      </c>
      <c r="F2923" s="598">
        <f t="shared" ref="F2923" si="1050">C2923-C2922</f>
        <v>525</v>
      </c>
      <c r="G2923" s="560">
        <f>AVERAGE($C$2906:C3134)</f>
        <v>23476.666666666668</v>
      </c>
      <c r="H2923" s="561">
        <f>AVERAGE($C$2865:C3151)</f>
        <v>26333.305084745763</v>
      </c>
      <c r="I2923" s="708">
        <v>196750</v>
      </c>
    </row>
    <row r="2924" spans="1:13" ht="15" customHeight="1">
      <c r="B2924" s="81"/>
      <c r="C2924" s="173"/>
      <c r="D2924" s="604"/>
      <c r="E2924" s="137"/>
      <c r="F2924" s="598"/>
      <c r="I2924" s="603"/>
    </row>
    <row r="2925" spans="1:13" ht="15" customHeight="1">
      <c r="B2925" s="81"/>
      <c r="C2925" s="173"/>
      <c r="D2925" s="604"/>
      <c r="E2925" s="137"/>
      <c r="F2925" s="598"/>
      <c r="I2925" s="603"/>
    </row>
    <row r="2926" spans="1:13" ht="15" customHeight="1">
      <c r="B2926" s="81"/>
      <c r="C2926" s="173"/>
      <c r="D2926" s="604"/>
      <c r="E2926" s="137"/>
      <c r="F2926" s="598"/>
      <c r="I2926" s="603"/>
    </row>
    <row r="2927" spans="1:13" ht="15" customHeight="1">
      <c r="B2927" s="81"/>
      <c r="C2927" s="173"/>
      <c r="D2927" s="604"/>
      <c r="E2927" s="137"/>
      <c r="F2927" s="598"/>
      <c r="I2927" s="603"/>
    </row>
    <row r="2928" spans="1:13" ht="15" customHeight="1">
      <c r="B2928" s="81"/>
      <c r="C2928" s="173"/>
      <c r="D2928" s="604"/>
      <c r="E2928" s="137"/>
      <c r="F2928" s="598"/>
      <c r="I2928" s="603"/>
    </row>
    <row r="2929" spans="2:9" ht="15" customHeight="1">
      <c r="B2929" s="81"/>
      <c r="C2929" s="173"/>
      <c r="D2929" s="604"/>
      <c r="E2929" s="137"/>
      <c r="F2929" s="598"/>
      <c r="I2929" s="603"/>
    </row>
    <row r="2930" spans="2:9" ht="15" customHeight="1">
      <c r="B2930" s="81"/>
      <c r="C2930" s="173"/>
      <c r="D2930" s="604"/>
      <c r="E2930" s="137"/>
      <c r="F2930" s="598"/>
      <c r="I2930" s="603"/>
    </row>
    <row r="2931" spans="2:9" ht="15" customHeight="1">
      <c r="B2931" s="81"/>
      <c r="C2931" s="173"/>
      <c r="D2931" s="604"/>
      <c r="E2931" s="137"/>
      <c r="F2931" s="598"/>
      <c r="I2931" s="603"/>
    </row>
    <row r="2932" spans="2:9" ht="15" customHeight="1">
      <c r="B2932" s="81"/>
      <c r="C2932" s="173"/>
      <c r="D2932" s="604"/>
      <c r="E2932" s="137"/>
      <c r="F2932" s="598"/>
      <c r="I2932" s="603"/>
    </row>
    <row r="2933" spans="2:9" ht="15" customHeight="1">
      <c r="B2933" s="81"/>
      <c r="C2933" s="173"/>
      <c r="D2933" s="604"/>
      <c r="E2933" s="137"/>
      <c r="F2933" s="598"/>
      <c r="I2933" s="603"/>
    </row>
    <row r="2934" spans="2:9" ht="15" customHeight="1">
      <c r="B2934" s="81"/>
      <c r="C2934" s="173"/>
      <c r="D2934" s="604"/>
      <c r="E2934" s="137"/>
      <c r="F2934" s="598"/>
      <c r="I2934" s="603"/>
    </row>
    <row r="2935" spans="2:9" ht="15" customHeight="1">
      <c r="B2935" s="81"/>
      <c r="C2935" s="173"/>
      <c r="D2935" s="604"/>
      <c r="E2935" s="137"/>
      <c r="F2935" s="598"/>
      <c r="I2935" s="603"/>
    </row>
    <row r="2936" spans="2:9" ht="15" customHeight="1">
      <c r="B2936" s="81"/>
      <c r="C2936" s="173"/>
      <c r="D2936" s="604"/>
      <c r="E2936" s="137"/>
      <c r="F2936" s="598"/>
      <c r="I2936" s="603"/>
    </row>
    <row r="2937" spans="2:9" ht="15" customHeight="1">
      <c r="B2937" s="81"/>
      <c r="C2937" s="173"/>
      <c r="D2937" s="604"/>
      <c r="E2937" s="137"/>
      <c r="F2937" s="598"/>
      <c r="I2937" s="603"/>
    </row>
    <row r="2938" spans="2:9" ht="15" customHeight="1">
      <c r="B2938" s="81"/>
      <c r="C2938" s="173"/>
      <c r="D2938" s="604"/>
      <c r="E2938" s="137"/>
      <c r="F2938" s="598"/>
      <c r="I2938" s="603"/>
    </row>
    <row r="2939" spans="2:9" ht="15" customHeight="1">
      <c r="B2939" s="81"/>
      <c r="C2939" s="173"/>
      <c r="D2939" s="604"/>
      <c r="E2939" s="137"/>
      <c r="F2939" s="598"/>
      <c r="I2939" s="603"/>
    </row>
    <row r="2940" spans="2:9" ht="15" customHeight="1">
      <c r="B2940" s="81"/>
      <c r="C2940" s="173"/>
      <c r="D2940" s="604"/>
      <c r="E2940" s="137"/>
      <c r="F2940" s="598"/>
      <c r="I2940" s="603"/>
    </row>
    <row r="2941" spans="2:9" ht="15" customHeight="1">
      <c r="B2941" s="81"/>
      <c r="C2941" s="173"/>
      <c r="D2941" s="604"/>
      <c r="E2941" s="137"/>
      <c r="F2941" s="598"/>
      <c r="I2941" s="603"/>
    </row>
    <row r="2942" spans="2:9" ht="15" customHeight="1">
      <c r="B2942" s="81"/>
      <c r="C2942" s="173"/>
      <c r="D2942" s="604"/>
      <c r="E2942" s="137"/>
      <c r="F2942" s="598"/>
      <c r="I2942" s="603"/>
    </row>
    <row r="2943" spans="2:9" ht="15" customHeight="1">
      <c r="B2943" s="81"/>
      <c r="C2943" s="173"/>
      <c r="D2943" s="604"/>
      <c r="E2943" s="137"/>
      <c r="F2943" s="598"/>
      <c r="I2943" s="603"/>
    </row>
    <row r="2944" spans="2:9" ht="15" customHeight="1">
      <c r="B2944" s="81"/>
      <c r="C2944" s="173"/>
      <c r="D2944" s="604"/>
      <c r="E2944" s="137"/>
      <c r="F2944" s="598"/>
      <c r="I2944" s="603"/>
    </row>
    <row r="2945" spans="2:9" ht="15" customHeight="1">
      <c r="B2945" s="81"/>
      <c r="C2945" s="173"/>
      <c r="D2945" s="604"/>
      <c r="E2945" s="137"/>
      <c r="F2945" s="598"/>
      <c r="I2945" s="603"/>
    </row>
    <row r="2946" spans="2:9" ht="15" customHeight="1">
      <c r="B2946" s="81"/>
      <c r="C2946" s="173"/>
      <c r="D2946" s="604"/>
      <c r="E2946" s="137"/>
      <c r="F2946" s="598"/>
      <c r="I2946" s="603"/>
    </row>
    <row r="2947" spans="2:9" ht="15" customHeight="1">
      <c r="B2947" s="81"/>
      <c r="C2947" s="173"/>
      <c r="D2947" s="604"/>
      <c r="E2947" s="137"/>
      <c r="F2947" s="598"/>
      <c r="I2947" s="603"/>
    </row>
    <row r="2948" spans="2:9" ht="15" customHeight="1">
      <c r="B2948" s="81"/>
      <c r="C2948" s="173"/>
      <c r="D2948" s="604"/>
      <c r="E2948" s="137"/>
      <c r="F2948" s="598"/>
      <c r="I2948" s="603"/>
    </row>
    <row r="2949" spans="2:9" ht="15" customHeight="1">
      <c r="B2949" s="81"/>
      <c r="C2949" s="173"/>
      <c r="D2949" s="604"/>
      <c r="E2949" s="137"/>
      <c r="F2949" s="598"/>
      <c r="I2949" s="603"/>
    </row>
    <row r="2950" spans="2:9" ht="15" customHeight="1">
      <c r="B2950" s="81"/>
      <c r="C2950" s="173"/>
      <c r="D2950" s="604"/>
      <c r="E2950" s="137"/>
      <c r="F2950" s="598"/>
      <c r="I2950" s="603"/>
    </row>
    <row r="2951" spans="2:9" ht="15" customHeight="1">
      <c r="B2951" s="81"/>
      <c r="C2951" s="173"/>
      <c r="D2951" s="604"/>
      <c r="E2951" s="137"/>
      <c r="F2951" s="598"/>
      <c r="I2951" s="603"/>
    </row>
    <row r="2952" spans="2:9" ht="15" customHeight="1">
      <c r="B2952" s="81"/>
      <c r="C2952" s="173"/>
      <c r="D2952" s="604"/>
      <c r="E2952" s="137"/>
      <c r="F2952" s="598"/>
      <c r="I2952" s="603"/>
    </row>
    <row r="2953" spans="2:9" ht="15" customHeight="1">
      <c r="B2953" s="81"/>
      <c r="C2953" s="173"/>
      <c r="D2953" s="604"/>
      <c r="E2953" s="137"/>
      <c r="F2953" s="598"/>
      <c r="I2953" s="603"/>
    </row>
    <row r="2954" spans="2:9" ht="15" customHeight="1">
      <c r="B2954" s="81"/>
      <c r="C2954" s="173"/>
      <c r="D2954" s="604"/>
      <c r="E2954" s="137"/>
      <c r="F2954" s="598"/>
      <c r="I2954" s="603"/>
    </row>
    <row r="2955" spans="2:9" ht="15" customHeight="1">
      <c r="B2955" s="81"/>
      <c r="C2955" s="173"/>
      <c r="D2955" s="604"/>
      <c r="E2955" s="137"/>
      <c r="F2955" s="598"/>
      <c r="I2955" s="603"/>
    </row>
    <row r="2956" spans="2:9" ht="15" customHeight="1">
      <c r="B2956" s="81"/>
      <c r="C2956" s="173"/>
      <c r="D2956" s="604"/>
      <c r="E2956" s="137"/>
      <c r="F2956" s="598"/>
      <c r="I2956" s="603"/>
    </row>
    <row r="2957" spans="2:9" ht="15" customHeight="1">
      <c r="B2957" s="81"/>
      <c r="C2957" s="173"/>
      <c r="D2957" s="604"/>
      <c r="E2957" s="137"/>
      <c r="F2957" s="598"/>
      <c r="I2957" s="603"/>
    </row>
    <row r="2958" spans="2:9" ht="15" customHeight="1">
      <c r="B2958" s="81"/>
      <c r="C2958" s="173"/>
      <c r="D2958" s="604"/>
      <c r="E2958" s="137"/>
      <c r="F2958" s="598"/>
      <c r="I2958" s="603"/>
    </row>
    <row r="2959" spans="2:9" ht="15" customHeight="1">
      <c r="B2959" s="81"/>
      <c r="C2959" s="173"/>
      <c r="D2959" s="604"/>
      <c r="E2959" s="137"/>
      <c r="F2959" s="598"/>
      <c r="I2959" s="603"/>
    </row>
    <row r="2960" spans="2:9" ht="15" customHeight="1">
      <c r="B2960" s="81"/>
      <c r="C2960" s="173"/>
      <c r="D2960" s="604"/>
      <c r="E2960" s="137"/>
      <c r="F2960" s="598"/>
      <c r="I2960" s="603"/>
    </row>
    <row r="2961" spans="2:9" ht="15" customHeight="1">
      <c r="B2961" s="81"/>
      <c r="C2961" s="173"/>
      <c r="D2961" s="604"/>
      <c r="E2961" s="137"/>
      <c r="F2961" s="598"/>
      <c r="I2961" s="603"/>
    </row>
    <row r="2962" spans="2:9" ht="15" customHeight="1">
      <c r="B2962" s="81"/>
      <c r="C2962" s="173"/>
      <c r="D2962" s="604"/>
      <c r="E2962" s="137"/>
      <c r="F2962" s="598"/>
      <c r="I2962" s="603"/>
    </row>
    <row r="2963" spans="2:9" ht="15" customHeight="1">
      <c r="B2963" s="81"/>
      <c r="C2963" s="173"/>
      <c r="D2963" s="604"/>
      <c r="E2963" s="137"/>
      <c r="F2963" s="598"/>
      <c r="I2963" s="603"/>
    </row>
    <row r="2964" spans="2:9" ht="15" customHeight="1">
      <c r="B2964" s="81"/>
      <c r="C2964" s="173"/>
      <c r="D2964" s="604"/>
      <c r="E2964" s="137"/>
      <c r="F2964" s="598"/>
      <c r="I2964" s="603"/>
    </row>
    <row r="2965" spans="2:9" ht="15" customHeight="1">
      <c r="B2965" s="81"/>
      <c r="C2965" s="173"/>
      <c r="D2965" s="604"/>
      <c r="E2965" s="137"/>
      <c r="F2965" s="598"/>
      <c r="I2965" s="603"/>
    </row>
    <row r="2966" spans="2:9" ht="15" customHeight="1">
      <c r="B2966" s="81"/>
      <c r="C2966" s="173"/>
      <c r="D2966" s="604"/>
      <c r="E2966" s="137"/>
      <c r="F2966" s="598"/>
      <c r="I2966" s="603"/>
    </row>
    <row r="2967" spans="2:9" ht="15" customHeight="1">
      <c r="B2967" s="81"/>
      <c r="C2967" s="173"/>
      <c r="D2967" s="604"/>
      <c r="E2967" s="137"/>
      <c r="F2967" s="598"/>
      <c r="I2967" s="603"/>
    </row>
    <row r="2968" spans="2:9" ht="15" customHeight="1">
      <c r="B2968" s="81"/>
      <c r="C2968" s="173"/>
      <c r="D2968" s="604"/>
      <c r="E2968" s="137"/>
      <c r="F2968" s="598"/>
      <c r="I2968" s="603"/>
    </row>
    <row r="2969" spans="2:9" ht="15" customHeight="1">
      <c r="B2969" s="81"/>
      <c r="C2969" s="173"/>
      <c r="D2969" s="604"/>
      <c r="E2969" s="137"/>
      <c r="F2969" s="598"/>
      <c r="I2969" s="603"/>
    </row>
    <row r="2970" spans="2:9" ht="15" customHeight="1">
      <c r="B2970" s="81"/>
      <c r="C2970" s="173"/>
      <c r="D2970" s="604"/>
      <c r="E2970" s="137"/>
      <c r="F2970" s="598"/>
      <c r="I2970" s="603"/>
    </row>
    <row r="2971" spans="2:9" ht="15" customHeight="1">
      <c r="B2971" s="81"/>
      <c r="C2971" s="173"/>
      <c r="D2971" s="604"/>
      <c r="E2971" s="137"/>
      <c r="F2971" s="598"/>
      <c r="I2971" s="603"/>
    </row>
    <row r="2972" spans="2:9" ht="15" customHeight="1">
      <c r="B2972" s="81"/>
      <c r="C2972" s="173"/>
      <c r="D2972" s="604"/>
      <c r="E2972" s="137"/>
      <c r="F2972" s="598"/>
      <c r="I2972" s="603"/>
    </row>
    <row r="2973" spans="2:9" ht="15" customHeight="1">
      <c r="B2973" s="81"/>
      <c r="C2973" s="173"/>
      <c r="D2973" s="604"/>
      <c r="E2973" s="137"/>
      <c r="F2973" s="598"/>
      <c r="I2973" s="603"/>
    </row>
    <row r="2974" spans="2:9" ht="15" customHeight="1">
      <c r="B2974" s="81"/>
      <c r="C2974" s="173"/>
      <c r="D2974" s="604"/>
      <c r="E2974" s="137"/>
      <c r="F2974" s="598"/>
      <c r="I2974" s="603"/>
    </row>
    <row r="2975" spans="2:9" ht="15" customHeight="1">
      <c r="B2975" s="81"/>
      <c r="C2975" s="173"/>
      <c r="D2975" s="604"/>
      <c r="E2975" s="137"/>
      <c r="F2975" s="598"/>
      <c r="I2975" s="603"/>
    </row>
    <row r="2976" spans="2:9" ht="15" customHeight="1">
      <c r="B2976" s="81"/>
      <c r="C2976" s="173"/>
      <c r="D2976" s="604"/>
      <c r="E2976" s="137"/>
      <c r="F2976" s="598"/>
      <c r="I2976" s="603"/>
    </row>
    <row r="2977" spans="2:9" ht="15" customHeight="1">
      <c r="B2977" s="81"/>
      <c r="C2977" s="173"/>
      <c r="D2977" s="604"/>
      <c r="E2977" s="137"/>
      <c r="F2977" s="598"/>
      <c r="I2977" s="603"/>
    </row>
    <row r="2978" spans="2:9" ht="15" customHeight="1">
      <c r="B2978" s="81"/>
      <c r="C2978" s="173"/>
      <c r="D2978" s="604"/>
      <c r="E2978" s="137"/>
      <c r="F2978" s="598"/>
      <c r="I2978" s="603"/>
    </row>
    <row r="2979" spans="2:9" ht="15" customHeight="1">
      <c r="B2979" s="81"/>
      <c r="C2979" s="173"/>
      <c r="D2979" s="604"/>
      <c r="E2979" s="137"/>
      <c r="F2979" s="598"/>
      <c r="I2979" s="603"/>
    </row>
    <row r="2980" spans="2:9" ht="15" customHeight="1">
      <c r="B2980" s="81"/>
      <c r="C2980" s="173"/>
      <c r="D2980" s="604"/>
      <c r="E2980" s="137"/>
      <c r="F2980" s="598"/>
      <c r="I2980" s="603"/>
    </row>
    <row r="2981" spans="2:9" ht="15" customHeight="1">
      <c r="B2981" s="81"/>
      <c r="C2981" s="173"/>
      <c r="D2981" s="604"/>
      <c r="E2981" s="137"/>
      <c r="F2981" s="598"/>
      <c r="I2981" s="603"/>
    </row>
    <row r="2982" spans="2:9" ht="15" customHeight="1">
      <c r="B2982" s="81"/>
      <c r="C2982" s="173"/>
      <c r="D2982" s="604"/>
      <c r="E2982" s="137"/>
      <c r="F2982" s="598"/>
      <c r="I2982" s="603"/>
    </row>
    <row r="2983" spans="2:9" ht="15" customHeight="1">
      <c r="B2983" s="81"/>
      <c r="C2983" s="173"/>
      <c r="D2983" s="604"/>
      <c r="E2983" s="137"/>
      <c r="F2983" s="598"/>
      <c r="I2983" s="603"/>
    </row>
    <row r="2984" spans="2:9" ht="15" customHeight="1">
      <c r="B2984" s="81"/>
      <c r="C2984" s="173"/>
      <c r="D2984" s="604"/>
      <c r="E2984" s="137"/>
      <c r="F2984" s="598"/>
      <c r="I2984" s="603"/>
    </row>
    <row r="2985" spans="2:9" ht="15" customHeight="1">
      <c r="B2985" s="81"/>
      <c r="C2985" s="173"/>
      <c r="D2985" s="604"/>
      <c r="E2985" s="137"/>
      <c r="F2985" s="598"/>
      <c r="I2985" s="603"/>
    </row>
    <row r="2986" spans="2:9" ht="15" customHeight="1">
      <c r="B2986" s="81"/>
      <c r="C2986" s="173"/>
      <c r="D2986" s="604"/>
      <c r="E2986" s="137"/>
      <c r="F2986" s="598"/>
      <c r="I2986" s="603"/>
    </row>
    <row r="2987" spans="2:9" ht="15" customHeight="1">
      <c r="B2987" s="81"/>
      <c r="C2987" s="173"/>
      <c r="D2987" s="604"/>
      <c r="E2987" s="137"/>
      <c r="F2987" s="598"/>
      <c r="I2987" s="603"/>
    </row>
    <row r="2988" spans="2:9" ht="15" customHeight="1">
      <c r="B2988" s="81"/>
      <c r="C2988" s="173"/>
      <c r="D2988" s="604"/>
      <c r="E2988" s="137"/>
      <c r="F2988" s="598"/>
      <c r="I2988" s="603"/>
    </row>
    <row r="2989" spans="2:9" ht="15" customHeight="1">
      <c r="B2989" s="81"/>
      <c r="C2989" s="173"/>
      <c r="D2989" s="604"/>
      <c r="E2989" s="137"/>
      <c r="F2989" s="598"/>
      <c r="I2989" s="603"/>
    </row>
    <row r="2990" spans="2:9" ht="15" customHeight="1">
      <c r="B2990" s="81"/>
      <c r="C2990" s="173"/>
      <c r="D2990" s="604"/>
      <c r="E2990" s="137"/>
      <c r="F2990" s="598"/>
      <c r="I2990" s="603"/>
    </row>
    <row r="2991" spans="2:9" ht="15" customHeight="1">
      <c r="B2991" s="81"/>
      <c r="C2991" s="173"/>
      <c r="D2991" s="604"/>
      <c r="E2991" s="137"/>
      <c r="F2991" s="598"/>
      <c r="I2991" s="603"/>
    </row>
    <row r="2992" spans="2:9" ht="15" customHeight="1">
      <c r="B2992" s="81"/>
      <c r="C2992" s="173"/>
      <c r="D2992" s="604"/>
      <c r="E2992" s="137"/>
      <c r="F2992" s="598"/>
      <c r="I2992" s="603"/>
    </row>
    <row r="2993" spans="2:9" ht="15" customHeight="1">
      <c r="B2993" s="81"/>
      <c r="C2993" s="173"/>
      <c r="D2993" s="604"/>
      <c r="E2993" s="137"/>
      <c r="F2993" s="598"/>
      <c r="I2993" s="603"/>
    </row>
    <row r="2994" spans="2:9" ht="15" customHeight="1">
      <c r="B2994" s="81"/>
      <c r="C2994" s="173"/>
      <c r="D2994" s="604"/>
      <c r="E2994" s="137"/>
      <c r="F2994" s="598"/>
      <c r="I2994" s="603"/>
    </row>
    <row r="2995" spans="2:9" ht="15" customHeight="1">
      <c r="B2995" s="81"/>
      <c r="C2995" s="173"/>
      <c r="D2995" s="604"/>
      <c r="E2995" s="137"/>
      <c r="F2995" s="598"/>
      <c r="I2995" s="603"/>
    </row>
    <row r="2996" spans="2:9" ht="15" customHeight="1">
      <c r="B2996" s="81"/>
      <c r="C2996" s="173"/>
      <c r="D2996" s="604"/>
      <c r="E2996" s="137"/>
      <c r="F2996" s="598"/>
      <c r="I2996" s="603"/>
    </row>
    <row r="2997" spans="2:9" ht="15" customHeight="1">
      <c r="B2997" s="81"/>
      <c r="C2997" s="173"/>
      <c r="D2997" s="604"/>
      <c r="E2997" s="137"/>
      <c r="F2997" s="598"/>
      <c r="I2997" s="603"/>
    </row>
    <row r="2998" spans="2:9" ht="15" customHeight="1">
      <c r="B2998" s="81"/>
      <c r="C2998" s="173"/>
      <c r="D2998" s="604"/>
      <c r="E2998" s="137"/>
      <c r="F2998" s="598"/>
      <c r="I2998" s="603"/>
    </row>
    <row r="2999" spans="2:9" ht="15" customHeight="1">
      <c r="B2999" s="81"/>
      <c r="C2999" s="173"/>
      <c r="D2999" s="604"/>
      <c r="E2999" s="137"/>
      <c r="F2999" s="598"/>
      <c r="I2999" s="603"/>
    </row>
    <row r="3000" spans="2:9" ht="15" customHeight="1">
      <c r="B3000" s="81"/>
      <c r="C3000" s="173"/>
      <c r="D3000" s="604"/>
      <c r="E3000" s="137"/>
      <c r="F3000" s="598"/>
      <c r="I3000" s="603"/>
    </row>
    <row r="3001" spans="2:9" ht="15" customHeight="1">
      <c r="B3001" s="81"/>
      <c r="C3001" s="173"/>
      <c r="D3001" s="604"/>
      <c r="E3001" s="137"/>
      <c r="F3001" s="598"/>
      <c r="I3001" s="603"/>
    </row>
    <row r="3002" spans="2:9" ht="15" customHeight="1">
      <c r="B3002" s="81"/>
      <c r="C3002" s="173"/>
      <c r="D3002" s="604"/>
      <c r="E3002" s="137"/>
      <c r="F3002" s="598"/>
      <c r="I3002" s="603"/>
    </row>
    <row r="3003" spans="2:9" ht="15" customHeight="1">
      <c r="B3003" s="81"/>
      <c r="C3003" s="173"/>
      <c r="D3003" s="604"/>
      <c r="E3003" s="137"/>
      <c r="F3003" s="598"/>
      <c r="I3003" s="603"/>
    </row>
    <row r="3004" spans="2:9" ht="15" customHeight="1">
      <c r="B3004" s="81"/>
      <c r="C3004" s="173"/>
      <c r="D3004" s="604"/>
      <c r="E3004" s="137"/>
      <c r="F3004" s="598"/>
      <c r="I3004" s="603"/>
    </row>
    <row r="3005" spans="2:9" ht="15" customHeight="1">
      <c r="B3005" s="81"/>
      <c r="C3005" s="173"/>
      <c r="D3005" s="604"/>
      <c r="E3005" s="137"/>
      <c r="F3005" s="598"/>
      <c r="I3005" s="603"/>
    </row>
    <row r="3006" spans="2:9" ht="15" customHeight="1">
      <c r="B3006" s="81"/>
      <c r="C3006" s="173"/>
      <c r="D3006" s="604"/>
      <c r="E3006" s="137"/>
      <c r="F3006" s="598"/>
      <c r="I3006" s="603"/>
    </row>
    <row r="3007" spans="2:9" ht="15" customHeight="1">
      <c r="B3007" s="81"/>
      <c r="C3007" s="173"/>
      <c r="D3007" s="604"/>
      <c r="E3007" s="137"/>
      <c r="F3007" s="598"/>
      <c r="I3007" s="603"/>
    </row>
    <row r="3008" spans="2:9" ht="15" customHeight="1">
      <c r="B3008" s="81"/>
      <c r="C3008" s="173"/>
      <c r="D3008" s="604"/>
      <c r="E3008" s="137"/>
      <c r="F3008" s="598"/>
      <c r="I3008" s="603"/>
    </row>
    <row r="3009" spans="2:9" ht="15" customHeight="1">
      <c r="B3009" s="81"/>
      <c r="C3009" s="173"/>
      <c r="D3009" s="604"/>
      <c r="E3009" s="137"/>
      <c r="F3009" s="598"/>
      <c r="I3009" s="603"/>
    </row>
    <row r="3010" spans="2:9" ht="15" customHeight="1">
      <c r="B3010" s="81"/>
      <c r="C3010" s="173"/>
      <c r="D3010" s="604"/>
      <c r="E3010" s="137"/>
      <c r="F3010" s="598"/>
      <c r="I3010" s="603"/>
    </row>
    <row r="3011" spans="2:9" ht="15" customHeight="1">
      <c r="B3011" s="81"/>
      <c r="C3011" s="173"/>
      <c r="D3011" s="604"/>
      <c r="E3011" s="137"/>
      <c r="F3011" s="598"/>
      <c r="I3011" s="603"/>
    </row>
    <row r="3012" spans="2:9" ht="15" customHeight="1">
      <c r="B3012" s="81"/>
      <c r="C3012" s="173"/>
      <c r="D3012" s="604"/>
      <c r="E3012" s="137"/>
      <c r="F3012" s="598"/>
      <c r="I3012" s="603"/>
    </row>
    <row r="3013" spans="2:9" ht="15" customHeight="1">
      <c r="B3013" s="81"/>
      <c r="C3013" s="173"/>
      <c r="D3013" s="604"/>
      <c r="E3013" s="137"/>
      <c r="F3013" s="598"/>
      <c r="I3013" s="603"/>
    </row>
    <row r="3014" spans="2:9" ht="15" customHeight="1">
      <c r="B3014" s="81"/>
      <c r="C3014" s="173"/>
      <c r="D3014" s="604"/>
      <c r="E3014" s="137"/>
      <c r="F3014" s="598"/>
      <c r="I3014" s="603"/>
    </row>
    <row r="3015" spans="2:9" ht="15" customHeight="1">
      <c r="B3015" s="81"/>
      <c r="C3015" s="173"/>
      <c r="D3015" s="604"/>
      <c r="E3015" s="137"/>
      <c r="F3015" s="598"/>
      <c r="I3015" s="603"/>
    </row>
    <row r="3016" spans="2:9" ht="15" customHeight="1">
      <c r="B3016" s="81"/>
      <c r="C3016" s="173"/>
      <c r="D3016" s="604"/>
      <c r="E3016" s="137"/>
      <c r="F3016" s="598"/>
      <c r="I3016" s="603"/>
    </row>
    <row r="3017" spans="2:9" ht="15" customHeight="1">
      <c r="B3017" s="81"/>
      <c r="C3017" s="173"/>
      <c r="D3017" s="604"/>
      <c r="E3017" s="137"/>
      <c r="F3017" s="598"/>
      <c r="I3017" s="603"/>
    </row>
    <row r="3018" spans="2:9" ht="15" customHeight="1">
      <c r="B3018" s="81"/>
      <c r="C3018" s="173"/>
      <c r="D3018" s="604"/>
      <c r="E3018" s="137"/>
      <c r="F3018" s="598"/>
      <c r="I3018" s="603"/>
    </row>
    <row r="3019" spans="2:9" ht="15" customHeight="1">
      <c r="B3019" s="81"/>
      <c r="C3019" s="173"/>
      <c r="D3019" s="604"/>
      <c r="E3019" s="137"/>
      <c r="F3019" s="598"/>
      <c r="I3019" s="603"/>
    </row>
    <row r="3020" spans="2:9" ht="15" customHeight="1">
      <c r="B3020" s="81"/>
      <c r="C3020" s="173"/>
      <c r="D3020" s="604"/>
      <c r="E3020" s="137"/>
      <c r="F3020" s="598"/>
      <c r="I3020" s="603"/>
    </row>
    <row r="3021" spans="2:9" ht="15" customHeight="1">
      <c r="B3021" s="81"/>
      <c r="C3021" s="173"/>
      <c r="D3021" s="604"/>
      <c r="E3021" s="137"/>
      <c r="F3021" s="598"/>
      <c r="I3021" s="603"/>
    </row>
    <row r="3022" spans="2:9" ht="15" customHeight="1">
      <c r="B3022" s="81"/>
      <c r="C3022" s="173"/>
      <c r="D3022" s="604"/>
      <c r="E3022" s="137"/>
      <c r="F3022" s="598"/>
      <c r="I3022" s="603"/>
    </row>
    <row r="3023" spans="2:9" ht="15" customHeight="1">
      <c r="B3023" s="81"/>
      <c r="C3023" s="173"/>
      <c r="D3023" s="604"/>
      <c r="E3023" s="137"/>
      <c r="F3023" s="598"/>
      <c r="I3023" s="603"/>
    </row>
    <row r="3024" spans="2:9" ht="15" customHeight="1">
      <c r="B3024" s="81"/>
      <c r="C3024" s="173"/>
      <c r="D3024" s="604"/>
      <c r="E3024" s="137"/>
      <c r="F3024" s="598"/>
      <c r="I3024" s="603"/>
    </row>
    <row r="3025" spans="2:9" ht="15" customHeight="1">
      <c r="B3025" s="81"/>
      <c r="C3025" s="173"/>
      <c r="D3025" s="604"/>
      <c r="E3025" s="137"/>
      <c r="F3025" s="598"/>
      <c r="I3025" s="603"/>
    </row>
    <row r="3026" spans="2:9" ht="15" customHeight="1">
      <c r="B3026" s="81"/>
      <c r="C3026" s="173"/>
      <c r="D3026" s="604"/>
      <c r="E3026" s="137"/>
      <c r="F3026" s="598"/>
      <c r="I3026" s="603"/>
    </row>
    <row r="3027" spans="2:9" ht="15" customHeight="1">
      <c r="B3027" s="81"/>
      <c r="C3027" s="173"/>
      <c r="D3027" s="604"/>
      <c r="E3027" s="137"/>
      <c r="F3027" s="598"/>
      <c r="I3027" s="603"/>
    </row>
    <row r="3028" spans="2:9" ht="15" customHeight="1">
      <c r="B3028" s="81"/>
      <c r="C3028" s="173"/>
      <c r="D3028" s="604"/>
      <c r="E3028" s="137"/>
      <c r="F3028" s="598"/>
      <c r="I3028" s="603"/>
    </row>
    <row r="3029" spans="2:9" ht="15" customHeight="1">
      <c r="B3029" s="81"/>
      <c r="C3029" s="173"/>
      <c r="D3029" s="604"/>
      <c r="E3029" s="137"/>
      <c r="F3029" s="598"/>
      <c r="I3029" s="603"/>
    </row>
    <row r="3030" spans="2:9" ht="15" customHeight="1">
      <c r="B3030" s="81"/>
      <c r="C3030" s="173"/>
      <c r="D3030" s="604"/>
      <c r="E3030" s="137"/>
      <c r="F3030" s="598"/>
      <c r="I3030" s="603"/>
    </row>
    <row r="3031" spans="2:9" ht="15" customHeight="1">
      <c r="B3031" s="81"/>
      <c r="C3031" s="173"/>
      <c r="D3031" s="604"/>
      <c r="E3031" s="137"/>
      <c r="F3031" s="598"/>
      <c r="I3031" s="603"/>
    </row>
    <row r="3032" spans="2:9" ht="15" customHeight="1">
      <c r="B3032" s="81"/>
      <c r="C3032" s="173"/>
      <c r="D3032" s="604"/>
      <c r="E3032" s="137"/>
      <c r="F3032" s="598"/>
      <c r="I3032" s="603"/>
    </row>
    <row r="3033" spans="2:9" ht="15" customHeight="1">
      <c r="B3033" s="81"/>
      <c r="C3033" s="173"/>
      <c r="D3033" s="604"/>
      <c r="E3033" s="137"/>
      <c r="F3033" s="598"/>
      <c r="I3033" s="603"/>
    </row>
    <row r="3034" spans="2:9" ht="15" customHeight="1">
      <c r="B3034" s="81"/>
      <c r="C3034" s="173"/>
      <c r="D3034" s="604"/>
      <c r="E3034" s="137"/>
      <c r="F3034" s="598"/>
      <c r="I3034" s="603"/>
    </row>
    <row r="3035" spans="2:9" ht="15" customHeight="1">
      <c r="B3035" s="81"/>
      <c r="C3035" s="173"/>
      <c r="D3035" s="604"/>
      <c r="E3035" s="137"/>
      <c r="F3035" s="598"/>
      <c r="I3035" s="603"/>
    </row>
    <row r="3036" spans="2:9" ht="15" customHeight="1">
      <c r="B3036" s="81"/>
      <c r="C3036" s="173"/>
      <c r="D3036" s="604"/>
      <c r="E3036" s="137"/>
      <c r="F3036" s="598"/>
      <c r="I3036" s="603"/>
    </row>
    <row r="3037" spans="2:9" ht="15" customHeight="1">
      <c r="B3037" s="81"/>
      <c r="C3037" s="173"/>
      <c r="D3037" s="604"/>
      <c r="E3037" s="137"/>
      <c r="F3037" s="598"/>
      <c r="I3037" s="603"/>
    </row>
    <row r="3038" spans="2:9" ht="15" customHeight="1">
      <c r="B3038" s="81"/>
      <c r="C3038" s="173"/>
      <c r="D3038" s="604"/>
      <c r="E3038" s="137"/>
      <c r="F3038" s="598"/>
      <c r="I3038" s="603"/>
    </row>
    <row r="3039" spans="2:9" ht="15" customHeight="1">
      <c r="B3039" s="81"/>
      <c r="C3039" s="173"/>
      <c r="D3039" s="604"/>
      <c r="E3039" s="137"/>
      <c r="F3039" s="598"/>
      <c r="I3039" s="603"/>
    </row>
    <row r="3040" spans="2:9" ht="15" customHeight="1">
      <c r="B3040" s="81"/>
      <c r="C3040" s="173"/>
      <c r="D3040" s="604"/>
      <c r="E3040" s="137"/>
      <c r="F3040" s="598"/>
      <c r="I3040" s="603"/>
    </row>
    <row r="3041" spans="2:9" ht="15" customHeight="1">
      <c r="B3041" s="81"/>
      <c r="C3041" s="173"/>
      <c r="D3041" s="604"/>
      <c r="E3041" s="137"/>
      <c r="F3041" s="598"/>
      <c r="I3041" s="603"/>
    </row>
    <row r="3042" spans="2:9" ht="15" customHeight="1">
      <c r="B3042" s="81"/>
      <c r="C3042" s="173"/>
      <c r="D3042" s="604"/>
      <c r="E3042" s="137"/>
      <c r="F3042" s="598"/>
      <c r="I3042" s="603"/>
    </row>
    <row r="3043" spans="2:9" ht="15" customHeight="1">
      <c r="B3043" s="81"/>
      <c r="C3043" s="173"/>
      <c r="D3043" s="604"/>
      <c r="E3043" s="137"/>
      <c r="F3043" s="598"/>
      <c r="I3043" s="603"/>
    </row>
    <row r="3044" spans="2:9" ht="15" customHeight="1">
      <c r="B3044" s="81"/>
      <c r="C3044" s="173"/>
      <c r="D3044" s="604"/>
      <c r="E3044" s="137"/>
      <c r="F3044" s="598"/>
      <c r="I3044" s="603"/>
    </row>
    <row r="3045" spans="2:9" ht="15" customHeight="1">
      <c r="B3045" s="81"/>
      <c r="C3045" s="173"/>
      <c r="D3045" s="604"/>
      <c r="E3045" s="137"/>
      <c r="F3045" s="598"/>
      <c r="I3045" s="603"/>
    </row>
    <row r="3046" spans="2:9" ht="15" customHeight="1">
      <c r="B3046" s="81"/>
      <c r="C3046" s="173"/>
      <c r="D3046" s="604"/>
      <c r="E3046" s="137"/>
      <c r="F3046" s="598"/>
      <c r="I3046" s="603"/>
    </row>
    <row r="3047" spans="2:9" ht="15" customHeight="1">
      <c r="B3047" s="81"/>
      <c r="C3047" s="173"/>
      <c r="D3047" s="604"/>
      <c r="E3047" s="137"/>
      <c r="F3047" s="598"/>
      <c r="I3047" s="603"/>
    </row>
    <row r="3048" spans="2:9" ht="15" customHeight="1">
      <c r="B3048" s="81"/>
      <c r="C3048" s="173"/>
      <c r="D3048" s="604"/>
      <c r="E3048" s="137"/>
      <c r="F3048" s="598"/>
      <c r="I3048" s="603"/>
    </row>
    <row r="3049" spans="2:9" ht="15" customHeight="1">
      <c r="B3049" s="81"/>
      <c r="C3049" s="173"/>
      <c r="D3049" s="604"/>
      <c r="E3049" s="137"/>
      <c r="F3049" s="598"/>
      <c r="I3049" s="603"/>
    </row>
    <row r="3050" spans="2:9" ht="15" customHeight="1">
      <c r="B3050" s="81"/>
      <c r="C3050" s="173"/>
      <c r="D3050" s="604"/>
      <c r="E3050" s="137"/>
      <c r="F3050" s="598"/>
      <c r="I3050" s="603"/>
    </row>
    <row r="3051" spans="2:9" ht="15" customHeight="1">
      <c r="B3051" s="81"/>
      <c r="C3051" s="173"/>
      <c r="D3051" s="604"/>
      <c r="E3051" s="137"/>
      <c r="F3051" s="598"/>
      <c r="I3051" s="603"/>
    </row>
    <row r="3052" spans="2:9" ht="15" customHeight="1">
      <c r="B3052" s="81"/>
      <c r="C3052" s="173"/>
      <c r="D3052" s="604"/>
      <c r="E3052" s="137"/>
      <c r="F3052" s="598"/>
      <c r="I3052" s="603"/>
    </row>
    <row r="3053" spans="2:9" ht="15" customHeight="1">
      <c r="B3053" s="81"/>
      <c r="C3053" s="173"/>
      <c r="D3053" s="604"/>
      <c r="E3053" s="137"/>
      <c r="F3053" s="598"/>
      <c r="I3053" s="603"/>
    </row>
    <row r="3054" spans="2:9" ht="15" customHeight="1">
      <c r="B3054" s="81"/>
      <c r="C3054" s="173"/>
      <c r="D3054" s="604"/>
      <c r="E3054" s="137"/>
      <c r="F3054" s="598"/>
      <c r="I3054" s="603"/>
    </row>
    <row r="3055" spans="2:9" ht="15" customHeight="1">
      <c r="B3055" s="81"/>
      <c r="C3055" s="173"/>
      <c r="D3055" s="604"/>
      <c r="E3055" s="137"/>
      <c r="F3055" s="598"/>
      <c r="I3055" s="603"/>
    </row>
    <row r="3056" spans="2:9" ht="15" customHeight="1">
      <c r="B3056" s="81"/>
      <c r="C3056" s="173"/>
      <c r="D3056" s="604"/>
      <c r="E3056" s="137"/>
      <c r="F3056" s="598"/>
      <c r="I3056" s="603"/>
    </row>
    <row r="3057" spans="2:9" ht="15" customHeight="1">
      <c r="B3057" s="81"/>
      <c r="C3057" s="173"/>
      <c r="D3057" s="604"/>
      <c r="E3057" s="137"/>
      <c r="F3057" s="598"/>
      <c r="I3057" s="603"/>
    </row>
    <row r="3058" spans="2:9" ht="15" customHeight="1">
      <c r="B3058" s="81"/>
      <c r="C3058" s="173"/>
      <c r="D3058" s="604"/>
      <c r="E3058" s="137"/>
      <c r="F3058" s="598"/>
      <c r="I3058" s="603"/>
    </row>
    <row r="3059" spans="2:9" ht="15" customHeight="1">
      <c r="B3059" s="81"/>
      <c r="C3059" s="173"/>
      <c r="D3059" s="604"/>
      <c r="E3059" s="137"/>
      <c r="F3059" s="598"/>
      <c r="I3059" s="603"/>
    </row>
    <row r="3060" spans="2:9" ht="15" customHeight="1">
      <c r="B3060" s="81"/>
      <c r="C3060" s="173"/>
      <c r="D3060" s="604"/>
      <c r="E3060" s="137"/>
      <c r="F3060" s="598"/>
      <c r="I3060" s="603"/>
    </row>
    <row r="3061" spans="2:9" ht="15" customHeight="1">
      <c r="B3061" s="81"/>
      <c r="C3061" s="173"/>
      <c r="D3061" s="604"/>
      <c r="E3061" s="137"/>
      <c r="F3061" s="598"/>
      <c r="I3061" s="603"/>
    </row>
    <row r="3062" spans="2:9" ht="15" customHeight="1">
      <c r="B3062" s="81"/>
      <c r="C3062" s="173"/>
      <c r="D3062" s="604"/>
      <c r="E3062" s="137"/>
      <c r="F3062" s="598"/>
      <c r="I3062" s="603"/>
    </row>
    <row r="3063" spans="2:9" ht="15" customHeight="1">
      <c r="B3063" s="81"/>
      <c r="C3063" s="173"/>
      <c r="D3063" s="604"/>
      <c r="E3063" s="137"/>
      <c r="F3063" s="598"/>
      <c r="I3063" s="603"/>
    </row>
    <row r="3064" spans="2:9" ht="15" customHeight="1">
      <c r="B3064" s="81"/>
      <c r="C3064" s="173"/>
      <c r="D3064" s="604"/>
      <c r="E3064" s="137"/>
      <c r="F3064" s="598"/>
      <c r="I3064" s="603"/>
    </row>
    <row r="3065" spans="2:9" ht="15" customHeight="1">
      <c r="B3065" s="81"/>
      <c r="C3065" s="173"/>
      <c r="D3065" s="604"/>
      <c r="E3065" s="137"/>
      <c r="F3065" s="598"/>
      <c r="I3065" s="603"/>
    </row>
    <row r="3066" spans="2:9" ht="15" customHeight="1">
      <c r="B3066" s="81"/>
      <c r="C3066" s="173"/>
      <c r="D3066" s="604"/>
      <c r="E3066" s="137"/>
      <c r="F3066" s="598"/>
      <c r="I3066" s="603"/>
    </row>
    <row r="3067" spans="2:9" ht="15" customHeight="1">
      <c r="B3067" s="81"/>
      <c r="C3067" s="173"/>
      <c r="D3067" s="604"/>
      <c r="E3067" s="137"/>
      <c r="F3067" s="598"/>
      <c r="I3067" s="603"/>
    </row>
    <row r="3068" spans="2:9" ht="15" customHeight="1">
      <c r="B3068" s="81"/>
      <c r="C3068" s="173"/>
      <c r="D3068" s="604"/>
      <c r="E3068" s="137"/>
      <c r="F3068" s="598"/>
      <c r="I3068" s="603"/>
    </row>
    <row r="3069" spans="2:9" ht="15" customHeight="1">
      <c r="B3069" s="81"/>
      <c r="C3069" s="173"/>
      <c r="D3069" s="604"/>
      <c r="E3069" s="137"/>
      <c r="F3069" s="598"/>
      <c r="I3069" s="603"/>
    </row>
    <row r="3070" spans="2:9" ht="15" customHeight="1">
      <c r="B3070" s="81"/>
      <c r="C3070" s="173"/>
      <c r="D3070" s="604"/>
      <c r="E3070" s="137"/>
      <c r="F3070" s="598"/>
      <c r="I3070" s="603"/>
    </row>
    <row r="3071" spans="2:9" ht="15" customHeight="1">
      <c r="B3071" s="81"/>
      <c r="C3071" s="173"/>
      <c r="D3071" s="604"/>
      <c r="E3071" s="137"/>
      <c r="F3071" s="598"/>
      <c r="I3071" s="603"/>
    </row>
    <row r="3072" spans="2:9" ht="15" customHeight="1">
      <c r="B3072" s="81"/>
      <c r="C3072" s="173"/>
      <c r="D3072" s="604"/>
      <c r="E3072" s="137"/>
      <c r="F3072" s="598"/>
      <c r="I3072" s="603"/>
    </row>
    <row r="3073" spans="2:9" ht="15" customHeight="1">
      <c r="B3073" s="81"/>
      <c r="C3073" s="173"/>
      <c r="D3073" s="604"/>
      <c r="E3073" s="137"/>
      <c r="F3073" s="598"/>
      <c r="I3073" s="603"/>
    </row>
    <row r="3074" spans="2:9" ht="15" customHeight="1">
      <c r="B3074" s="81"/>
      <c r="C3074" s="173"/>
      <c r="D3074" s="604"/>
      <c r="E3074" s="137"/>
      <c r="F3074" s="598"/>
      <c r="I3074" s="603"/>
    </row>
    <row r="3075" spans="2:9" ht="15" customHeight="1">
      <c r="B3075" s="81"/>
      <c r="C3075" s="173"/>
      <c r="D3075" s="604"/>
      <c r="E3075" s="137"/>
      <c r="F3075" s="598"/>
      <c r="I3075" s="603"/>
    </row>
    <row r="3076" spans="2:9" ht="15" customHeight="1">
      <c r="B3076" s="81"/>
      <c r="C3076" s="173"/>
      <c r="D3076" s="604"/>
      <c r="E3076" s="137"/>
      <c r="F3076" s="598"/>
      <c r="I3076" s="603"/>
    </row>
    <row r="3077" spans="2:9" ht="15" customHeight="1">
      <c r="B3077" s="81"/>
      <c r="C3077" s="173"/>
      <c r="D3077" s="604"/>
      <c r="E3077" s="137"/>
      <c r="F3077" s="598"/>
      <c r="I3077" s="603"/>
    </row>
    <row r="3078" spans="2:9" ht="15" customHeight="1">
      <c r="B3078" s="81"/>
      <c r="C3078" s="173"/>
      <c r="D3078" s="604"/>
      <c r="E3078" s="137"/>
      <c r="F3078" s="598"/>
      <c r="I3078" s="603"/>
    </row>
    <row r="3079" spans="2:9" ht="15" customHeight="1">
      <c r="B3079" s="81"/>
      <c r="C3079" s="173"/>
      <c r="D3079" s="604"/>
      <c r="E3079" s="137"/>
      <c r="F3079" s="598"/>
      <c r="I3079" s="603"/>
    </row>
    <row r="3080" spans="2:9" ht="15" customHeight="1">
      <c r="B3080" s="81"/>
      <c r="C3080" s="173"/>
      <c r="D3080" s="604"/>
      <c r="E3080" s="137"/>
      <c r="F3080" s="598"/>
      <c r="I3080" s="603"/>
    </row>
    <row r="3081" spans="2:9" ht="15" customHeight="1">
      <c r="B3081" s="81"/>
      <c r="C3081" s="173"/>
      <c r="D3081" s="604"/>
      <c r="E3081" s="137"/>
      <c r="F3081" s="598"/>
      <c r="I3081" s="603"/>
    </row>
    <row r="3082" spans="2:9" ht="15" customHeight="1">
      <c r="B3082" s="81"/>
      <c r="C3082" s="173"/>
      <c r="D3082" s="604"/>
      <c r="E3082" s="137"/>
      <c r="F3082" s="598"/>
      <c r="I3082" s="603"/>
    </row>
    <row r="3083" spans="2:9" ht="15" customHeight="1">
      <c r="B3083" s="81"/>
      <c r="C3083" s="173"/>
      <c r="D3083" s="604"/>
      <c r="E3083" s="137"/>
      <c r="F3083" s="598"/>
      <c r="I3083" s="603"/>
    </row>
    <row r="3084" spans="2:9" ht="15" customHeight="1">
      <c r="B3084" s="81"/>
      <c r="C3084" s="173"/>
      <c r="D3084" s="604"/>
      <c r="E3084" s="137"/>
      <c r="F3084" s="598"/>
      <c r="I3084" s="603"/>
    </row>
    <row r="3085" spans="2:9" ht="15" customHeight="1">
      <c r="B3085" s="81"/>
      <c r="C3085" s="173"/>
      <c r="D3085" s="604"/>
      <c r="E3085" s="137"/>
      <c r="F3085" s="598"/>
      <c r="I3085" s="603"/>
    </row>
    <row r="3086" spans="2:9" ht="15" customHeight="1">
      <c r="B3086" s="81"/>
      <c r="C3086" s="173"/>
      <c r="D3086" s="604"/>
      <c r="E3086" s="137"/>
      <c r="F3086" s="598"/>
      <c r="I3086" s="603"/>
    </row>
    <row r="3087" spans="2:9" ht="15" customHeight="1">
      <c r="B3087" s="81"/>
      <c r="C3087" s="173"/>
      <c r="D3087" s="604"/>
      <c r="E3087" s="137"/>
      <c r="F3087" s="598"/>
      <c r="I3087" s="603"/>
    </row>
    <row r="3088" spans="2:9" ht="15" customHeight="1">
      <c r="B3088" s="81"/>
      <c r="C3088" s="173"/>
      <c r="D3088" s="604"/>
      <c r="E3088" s="137"/>
      <c r="F3088" s="598"/>
      <c r="I3088" s="603"/>
    </row>
    <row r="3089" spans="2:9" ht="15" customHeight="1">
      <c r="B3089" s="81"/>
      <c r="C3089" s="173"/>
      <c r="D3089" s="604"/>
      <c r="E3089" s="137"/>
      <c r="F3089" s="598"/>
      <c r="I3089" s="603"/>
    </row>
    <row r="3090" spans="2:9" ht="15" customHeight="1">
      <c r="B3090" s="81"/>
      <c r="C3090" s="173"/>
      <c r="D3090" s="604"/>
      <c r="E3090" s="137"/>
      <c r="F3090" s="598"/>
      <c r="I3090" s="603"/>
    </row>
    <row r="3091" spans="2:9" ht="15" customHeight="1">
      <c r="B3091" s="81"/>
      <c r="C3091" s="173"/>
      <c r="D3091" s="604"/>
      <c r="E3091" s="137"/>
      <c r="F3091" s="598"/>
      <c r="I3091" s="603"/>
    </row>
    <row r="3092" spans="2:9" ht="15" customHeight="1">
      <c r="B3092" s="81"/>
      <c r="C3092" s="173"/>
      <c r="D3092" s="604"/>
      <c r="E3092" s="137"/>
      <c r="F3092" s="598"/>
      <c r="I3092" s="603"/>
    </row>
    <row r="3093" spans="2:9" ht="15" customHeight="1">
      <c r="B3093" s="81"/>
      <c r="C3093" s="173"/>
      <c r="D3093" s="604"/>
      <c r="E3093" s="137"/>
      <c r="F3093" s="598"/>
      <c r="I3093" s="603"/>
    </row>
    <row r="3094" spans="2:9" ht="15" customHeight="1">
      <c r="B3094" s="81"/>
      <c r="C3094" s="173"/>
      <c r="D3094" s="604"/>
      <c r="E3094" s="137"/>
      <c r="F3094" s="598"/>
      <c r="I3094" s="603"/>
    </row>
    <row r="3095" spans="2:9" ht="15" customHeight="1">
      <c r="B3095" s="81"/>
      <c r="C3095" s="173"/>
      <c r="D3095" s="604"/>
      <c r="E3095" s="137"/>
      <c r="F3095" s="598"/>
      <c r="I3095" s="603"/>
    </row>
    <row r="3096" spans="2:9" ht="15" customHeight="1">
      <c r="B3096" s="81"/>
      <c r="C3096" s="173"/>
      <c r="D3096" s="604"/>
      <c r="E3096" s="137"/>
      <c r="F3096" s="598"/>
      <c r="I3096" s="603"/>
    </row>
    <row r="3097" spans="2:9" ht="15" customHeight="1">
      <c r="B3097" s="81"/>
      <c r="C3097" s="173"/>
      <c r="D3097" s="604"/>
      <c r="E3097" s="137"/>
      <c r="F3097" s="598"/>
      <c r="I3097" s="603"/>
    </row>
    <row r="3098" spans="2:9" ht="15" customHeight="1">
      <c r="B3098" s="81"/>
      <c r="C3098" s="173"/>
      <c r="D3098" s="604"/>
      <c r="E3098" s="137"/>
      <c r="F3098" s="598"/>
      <c r="I3098" s="603"/>
    </row>
    <row r="3099" spans="2:9" ht="15" customHeight="1">
      <c r="B3099" s="81"/>
      <c r="C3099" s="173"/>
      <c r="D3099" s="604"/>
      <c r="E3099" s="137"/>
      <c r="F3099" s="598"/>
      <c r="I3099" s="603"/>
    </row>
    <row r="3100" spans="2:9" ht="15" customHeight="1">
      <c r="B3100" s="81"/>
      <c r="C3100" s="173"/>
      <c r="D3100" s="604"/>
      <c r="E3100" s="137"/>
      <c r="F3100" s="598"/>
      <c r="I3100" s="603"/>
    </row>
    <row r="3101" spans="2:9" ht="15" customHeight="1">
      <c r="B3101" s="81"/>
      <c r="C3101" s="173"/>
      <c r="D3101" s="604"/>
      <c r="E3101" s="137"/>
      <c r="F3101" s="598"/>
      <c r="I3101" s="603"/>
    </row>
    <row r="3102" spans="2:9" ht="15" customHeight="1">
      <c r="B3102" s="81"/>
      <c r="C3102" s="173"/>
      <c r="D3102" s="604"/>
      <c r="E3102" s="137"/>
      <c r="F3102" s="598"/>
      <c r="I3102" s="603"/>
    </row>
    <row r="3103" spans="2:9" ht="15" customHeight="1">
      <c r="B3103" s="81"/>
      <c r="C3103" s="173"/>
      <c r="D3103" s="604"/>
      <c r="E3103" s="137"/>
      <c r="F3103" s="598"/>
      <c r="I3103" s="603"/>
    </row>
    <row r="3104" spans="2:9" ht="15" customHeight="1">
      <c r="B3104" s="81"/>
      <c r="C3104" s="173"/>
      <c r="D3104" s="604"/>
      <c r="E3104" s="137"/>
      <c r="F3104" s="598"/>
      <c r="I3104" s="603"/>
    </row>
    <row r="3105" spans="2:9" ht="15" customHeight="1">
      <c r="B3105" s="81"/>
      <c r="C3105" s="173"/>
      <c r="D3105" s="604"/>
      <c r="E3105" s="137"/>
      <c r="F3105" s="598"/>
      <c r="I3105" s="603"/>
    </row>
    <row r="3106" spans="2:9" ht="15" customHeight="1">
      <c r="B3106" s="81"/>
      <c r="C3106" s="173"/>
      <c r="D3106" s="604"/>
      <c r="E3106" s="137"/>
      <c r="F3106" s="598"/>
      <c r="I3106" s="603"/>
    </row>
    <row r="3107" spans="2:9" ht="15" customHeight="1">
      <c r="B3107" s="81"/>
      <c r="C3107" s="173"/>
      <c r="D3107" s="604"/>
      <c r="E3107" s="137"/>
      <c r="F3107" s="598"/>
      <c r="I3107" s="603"/>
    </row>
    <row r="3108" spans="2:9" ht="15" customHeight="1">
      <c r="B3108" s="81"/>
      <c r="C3108" s="173"/>
      <c r="D3108" s="604"/>
      <c r="E3108" s="137"/>
      <c r="F3108" s="598"/>
      <c r="I3108" s="603"/>
    </row>
    <row r="3109" spans="2:9" ht="15" customHeight="1">
      <c r="B3109" s="81"/>
      <c r="C3109" s="173"/>
      <c r="D3109" s="604"/>
      <c r="E3109" s="137"/>
      <c r="F3109" s="598"/>
      <c r="I3109" s="603"/>
    </row>
    <row r="3110" spans="2:9" ht="15" customHeight="1">
      <c r="B3110" s="81"/>
      <c r="C3110" s="173"/>
      <c r="D3110" s="604"/>
      <c r="E3110" s="137"/>
      <c r="F3110" s="598"/>
      <c r="I3110" s="603"/>
    </row>
    <row r="3111" spans="2:9" ht="15" customHeight="1">
      <c r="B3111" s="81"/>
      <c r="C3111" s="173"/>
      <c r="D3111" s="604"/>
      <c r="E3111" s="137"/>
      <c r="F3111" s="598"/>
      <c r="I3111" s="603"/>
    </row>
    <row r="3112" spans="2:9" ht="15" customHeight="1">
      <c r="B3112" s="81"/>
      <c r="C3112" s="173"/>
      <c r="D3112" s="604"/>
      <c r="E3112" s="137"/>
      <c r="F3112" s="598"/>
      <c r="I3112" s="603"/>
    </row>
    <row r="3113" spans="2:9" ht="15" customHeight="1">
      <c r="B3113" s="81"/>
      <c r="C3113" s="173"/>
      <c r="D3113" s="604"/>
      <c r="E3113" s="137"/>
      <c r="F3113" s="598"/>
      <c r="I3113" s="603"/>
    </row>
    <row r="3114" spans="2:9" ht="15" customHeight="1">
      <c r="B3114" s="81"/>
      <c r="C3114" s="173"/>
      <c r="D3114" s="248"/>
      <c r="E3114" s="137"/>
      <c r="F3114" s="172"/>
      <c r="I3114" s="603"/>
    </row>
    <row r="3115" spans="2:9" ht="15" customHeight="1">
      <c r="B3115" s="81"/>
      <c r="C3115" s="173"/>
      <c r="D3115" s="248"/>
      <c r="E3115" s="137"/>
      <c r="F3115" s="172"/>
      <c r="I3115" s="603"/>
    </row>
    <row r="3116" spans="2:9" ht="15" customHeight="1">
      <c r="B3116" s="81"/>
      <c r="C3116" s="173"/>
      <c r="D3116" s="248"/>
      <c r="E3116" s="137"/>
      <c r="F3116" s="172"/>
      <c r="I3116" s="603"/>
    </row>
    <row r="3117" spans="2:9" ht="15" customHeight="1">
      <c r="B3117" s="81"/>
      <c r="C3117" s="173"/>
      <c r="D3117" s="248"/>
      <c r="E3117" s="137"/>
      <c r="F3117" s="172"/>
      <c r="I3117" s="603"/>
    </row>
    <row r="3118" spans="2:9" ht="15" customHeight="1">
      <c r="B3118" s="81"/>
      <c r="C3118" s="173"/>
      <c r="D3118" s="248"/>
      <c r="E3118" s="137"/>
      <c r="F3118" s="172"/>
      <c r="I3118" s="603"/>
    </row>
    <row r="3119" spans="2:9" ht="15" customHeight="1">
      <c r="B3119" s="81"/>
      <c r="C3119" s="173"/>
      <c r="D3119" s="248"/>
      <c r="E3119" s="137"/>
      <c r="F3119" s="172"/>
      <c r="I3119" s="603"/>
    </row>
    <row r="3120" spans="2:9" ht="15" customHeight="1">
      <c r="B3120" s="81"/>
      <c r="C3120" s="173"/>
      <c r="D3120" s="248"/>
      <c r="E3120" s="137"/>
      <c r="F3120" s="172"/>
      <c r="I3120" s="603"/>
    </row>
    <row r="3121" spans="2:9" ht="15" customHeight="1">
      <c r="B3121" s="81"/>
      <c r="C3121" s="173"/>
      <c r="D3121" s="248"/>
      <c r="E3121" s="137"/>
      <c r="F3121" s="172"/>
      <c r="I3121" s="603"/>
    </row>
    <row r="3122" spans="2:9" ht="15" customHeight="1">
      <c r="B3122" s="81"/>
      <c r="C3122" s="173"/>
      <c r="D3122" s="248"/>
      <c r="E3122" s="137"/>
      <c r="F3122" s="172"/>
      <c r="I3122" s="603"/>
    </row>
    <row r="3123" spans="2:9" ht="15" customHeight="1">
      <c r="B3123" s="81"/>
      <c r="C3123" s="173"/>
      <c r="D3123" s="248"/>
      <c r="E3123" s="137"/>
      <c r="F3123" s="172"/>
      <c r="I3123" s="603"/>
    </row>
    <row r="3124" spans="2:9" ht="15" customHeight="1">
      <c r="B3124" s="81"/>
      <c r="C3124" s="173"/>
      <c r="D3124" s="248"/>
      <c r="E3124" s="137"/>
      <c r="F3124" s="172"/>
      <c r="I3124" s="603"/>
    </row>
    <row r="3125" spans="2:9" ht="15" customHeight="1">
      <c r="B3125" s="81"/>
      <c r="C3125" s="173"/>
      <c r="D3125" s="248"/>
      <c r="E3125" s="137"/>
      <c r="F3125" s="172"/>
      <c r="I3125" s="603"/>
    </row>
    <row r="3126" spans="2:9" ht="15" customHeight="1">
      <c r="B3126" s="81"/>
      <c r="C3126" s="173"/>
      <c r="D3126" s="248"/>
      <c r="E3126" s="137"/>
      <c r="F3126" s="172"/>
      <c r="I3126" s="603"/>
    </row>
    <row r="3127" spans="2:9" ht="15" customHeight="1">
      <c r="B3127" s="81"/>
      <c r="C3127" s="173"/>
      <c r="D3127" s="248"/>
      <c r="E3127" s="137"/>
      <c r="F3127" s="172"/>
      <c r="I3127" s="603"/>
    </row>
    <row r="3128" spans="2:9" ht="15" customHeight="1">
      <c r="B3128" s="81"/>
      <c r="C3128" s="173"/>
      <c r="D3128" s="248"/>
      <c r="E3128" s="137"/>
      <c r="F3128" s="172"/>
      <c r="I3128" s="603"/>
    </row>
    <row r="3129" spans="2:9" ht="15" customHeight="1">
      <c r="B3129" s="81"/>
      <c r="C3129" s="173"/>
      <c r="D3129" s="248"/>
      <c r="E3129" s="137"/>
      <c r="F3129" s="172"/>
      <c r="I3129" s="603"/>
    </row>
    <row r="3130" spans="2:9" ht="15" customHeight="1">
      <c r="B3130" s="81"/>
      <c r="C3130" s="173"/>
      <c r="D3130" s="248"/>
      <c r="E3130" s="137"/>
      <c r="F3130" s="172"/>
      <c r="I3130" s="603"/>
    </row>
    <row r="3131" spans="2:9" ht="15" customHeight="1">
      <c r="B3131" s="81"/>
      <c r="C3131" s="173"/>
      <c r="D3131" s="248"/>
      <c r="E3131" s="137"/>
      <c r="F3131" s="172"/>
      <c r="I3131" s="603"/>
    </row>
    <row r="3132" spans="2:9" ht="15" customHeight="1">
      <c r="B3132" s="81"/>
      <c r="C3132" s="173"/>
      <c r="D3132" s="248"/>
      <c r="E3132" s="137"/>
      <c r="F3132" s="172"/>
      <c r="I3132" s="603"/>
    </row>
    <row r="3133" spans="2:9" ht="15" customHeight="1">
      <c r="B3133" s="81"/>
      <c r="C3133" s="173"/>
      <c r="D3133" s="248"/>
      <c r="E3133" s="137"/>
      <c r="F3133" s="172"/>
      <c r="I3133" s="603"/>
    </row>
    <row r="3134" spans="2:9" ht="15" customHeight="1">
      <c r="B3134" s="81"/>
      <c r="C3134" s="173"/>
      <c r="D3134" s="248"/>
      <c r="E3134" s="137"/>
      <c r="F3134" s="172"/>
      <c r="I3134" s="603"/>
    </row>
    <row r="3135" spans="2:9" ht="15" customHeight="1">
      <c r="B3135" s="81"/>
      <c r="C3135" s="173"/>
      <c r="D3135" s="248"/>
      <c r="E3135" s="137"/>
      <c r="F3135" s="172"/>
      <c r="I3135" s="603"/>
    </row>
    <row r="3136" spans="2:9" ht="15" customHeight="1">
      <c r="B3136" s="81"/>
      <c r="C3136" s="173"/>
      <c r="D3136" s="248"/>
      <c r="E3136" s="137"/>
      <c r="F3136" s="172"/>
      <c r="I3136" s="603"/>
    </row>
    <row r="3137" spans="2:9" ht="15" customHeight="1">
      <c r="B3137" s="81"/>
      <c r="C3137" s="173"/>
      <c r="D3137" s="248"/>
      <c r="E3137" s="137"/>
      <c r="F3137" s="172"/>
      <c r="I3137" s="603"/>
    </row>
    <row r="3138" spans="2:9" ht="15" customHeight="1">
      <c r="B3138" s="81"/>
      <c r="C3138" s="173"/>
      <c r="D3138" s="248"/>
      <c r="E3138" s="137"/>
      <c r="F3138" s="172"/>
      <c r="I3138" s="603"/>
    </row>
    <row r="3139" spans="2:9" ht="15" customHeight="1">
      <c r="B3139" s="81"/>
      <c r="C3139" s="173"/>
      <c r="D3139" s="248"/>
      <c r="E3139" s="137"/>
      <c r="F3139" s="172"/>
      <c r="I3139" s="603"/>
    </row>
    <row r="3140" spans="2:9" ht="15" customHeight="1">
      <c r="B3140" s="81"/>
      <c r="C3140" s="173"/>
      <c r="D3140" s="248"/>
      <c r="E3140" s="137"/>
      <c r="F3140" s="172"/>
      <c r="I3140" s="603"/>
    </row>
    <row r="3141" spans="2:9" ht="15" customHeight="1">
      <c r="B3141" s="81"/>
      <c r="C3141" s="173"/>
      <c r="D3141" s="248"/>
      <c r="E3141" s="137"/>
      <c r="F3141" s="172"/>
      <c r="I3141" s="603"/>
    </row>
    <row r="3142" spans="2:9" ht="15" customHeight="1">
      <c r="B3142" s="81"/>
      <c r="C3142" s="173"/>
      <c r="D3142" s="248"/>
      <c r="E3142" s="137"/>
      <c r="F3142" s="172"/>
      <c r="I3142" s="603"/>
    </row>
    <row r="3143" spans="2:9" ht="15" customHeight="1">
      <c r="B3143" s="81"/>
      <c r="C3143" s="173"/>
      <c r="D3143" s="248"/>
      <c r="E3143" s="137"/>
      <c r="F3143" s="172"/>
      <c r="I3143" s="603"/>
    </row>
    <row r="3144" spans="2:9" ht="15" customHeight="1">
      <c r="B3144" s="81"/>
      <c r="C3144" s="173"/>
      <c r="D3144" s="248"/>
      <c r="E3144" s="137"/>
      <c r="F3144" s="172"/>
      <c r="I3144" s="603"/>
    </row>
    <row r="3145" spans="2:9" ht="15" customHeight="1">
      <c r="B3145" s="81"/>
      <c r="C3145" s="173"/>
      <c r="D3145" s="248"/>
      <c r="E3145" s="137"/>
      <c r="F3145" s="172"/>
      <c r="I3145" s="603"/>
    </row>
    <row r="3146" spans="2:9" ht="15" customHeight="1">
      <c r="B3146" s="81"/>
      <c r="C3146" s="173"/>
      <c r="D3146" s="248"/>
      <c r="E3146" s="137"/>
      <c r="F3146" s="172"/>
      <c r="I3146" s="603"/>
    </row>
    <row r="3147" spans="2:9" ht="15" customHeight="1">
      <c r="B3147" s="81"/>
      <c r="C3147" s="173"/>
      <c r="D3147" s="248"/>
      <c r="E3147" s="137"/>
      <c r="F3147" s="172"/>
      <c r="I3147" s="603"/>
    </row>
    <row r="3148" spans="2:9" ht="15" customHeight="1">
      <c r="B3148" s="81"/>
      <c r="C3148" s="173"/>
      <c r="D3148" s="248"/>
      <c r="E3148" s="137"/>
      <c r="F3148" s="172"/>
      <c r="I3148" s="603"/>
    </row>
    <row r="3149" spans="2:9" ht="15" customHeight="1">
      <c r="B3149" s="81"/>
      <c r="C3149" s="173"/>
      <c r="D3149" s="248"/>
      <c r="E3149" s="137"/>
      <c r="F3149" s="172"/>
      <c r="I3149" s="603"/>
    </row>
    <row r="3150" spans="2:9" ht="15" customHeight="1">
      <c r="B3150" s="81"/>
      <c r="C3150" s="173"/>
      <c r="D3150" s="248"/>
      <c r="E3150" s="137"/>
      <c r="F3150" s="172"/>
      <c r="I3150" s="603"/>
    </row>
    <row r="3151" spans="2:9" ht="15" customHeight="1">
      <c r="B3151" s="81"/>
      <c r="C3151" s="173"/>
      <c r="D3151" s="248"/>
      <c r="E3151" s="137"/>
      <c r="F3151" s="172"/>
      <c r="I3151" s="603"/>
    </row>
    <row r="3152" spans="2:9" ht="15" customHeight="1">
      <c r="B3152" s="81"/>
      <c r="C3152" s="173"/>
      <c r="D3152" s="248"/>
      <c r="E3152" s="137"/>
      <c r="F3152" s="172"/>
      <c r="I3152" s="603"/>
    </row>
    <row r="3153" spans="2:9" ht="15" customHeight="1">
      <c r="B3153" s="81"/>
      <c r="C3153" s="173"/>
      <c r="D3153" s="248"/>
      <c r="E3153" s="137"/>
      <c r="F3153" s="172"/>
      <c r="I3153" s="603"/>
    </row>
    <row r="3154" spans="2:9" ht="15" customHeight="1">
      <c r="B3154" s="81"/>
      <c r="C3154" s="173"/>
      <c r="D3154" s="248"/>
      <c r="E3154" s="137"/>
      <c r="F3154" s="172"/>
      <c r="I3154" s="603"/>
    </row>
    <row r="3155" spans="2:9" ht="15" customHeight="1">
      <c r="B3155" s="81"/>
      <c r="C3155" s="173"/>
      <c r="D3155" s="248"/>
      <c r="E3155" s="137"/>
      <c r="F3155" s="172"/>
      <c r="I3155" s="603"/>
    </row>
    <row r="3156" spans="2:9" ht="15" customHeight="1">
      <c r="B3156" s="81"/>
      <c r="C3156" s="173"/>
      <c r="D3156" s="248"/>
      <c r="E3156" s="137"/>
      <c r="F3156" s="172"/>
      <c r="I3156" s="603"/>
    </row>
    <row r="3157" spans="2:9" ht="15" customHeight="1">
      <c r="B3157" s="81"/>
      <c r="C3157" s="173"/>
      <c r="D3157" s="248"/>
      <c r="E3157" s="137"/>
      <c r="F3157" s="172"/>
      <c r="I3157" s="603"/>
    </row>
    <row r="3158" spans="2:9" ht="15" customHeight="1">
      <c r="B3158" s="81"/>
      <c r="C3158" s="173"/>
      <c r="D3158" s="248"/>
      <c r="E3158" s="137"/>
      <c r="F3158" s="172"/>
      <c r="I3158" s="603"/>
    </row>
    <row r="3159" spans="2:9" ht="15" customHeight="1">
      <c r="B3159" s="81"/>
      <c r="C3159" s="173"/>
      <c r="D3159" s="248"/>
      <c r="E3159" s="137"/>
      <c r="F3159" s="172"/>
      <c r="I3159" s="603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3"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  <mergeCell ref="I1595:I1599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959:I960"/>
    <mergeCell ref="I1322:I1324"/>
    <mergeCell ref="I1325:I1326"/>
    <mergeCell ref="I975:I976"/>
    <mergeCell ref="I1032:I1034"/>
    <mergeCell ref="I1068:I1073"/>
    <mergeCell ref="I1157:I1158"/>
    <mergeCell ref="I1227:I1228"/>
    <mergeCell ref="I1239:I1243"/>
    <mergeCell ref="I979:I984"/>
    <mergeCell ref="I331:I332"/>
    <mergeCell ref="B520:F520"/>
    <mergeCell ref="I818:I822"/>
    <mergeCell ref="C692:D692"/>
    <mergeCell ref="B433:F433"/>
    <mergeCell ref="I451:I452"/>
    <mergeCell ref="I459:I463"/>
    <mergeCell ref="I719:I724"/>
    <mergeCell ref="B780:F781"/>
    <mergeCell ref="I378:I380"/>
    <mergeCell ref="B368:F368"/>
    <mergeCell ref="B353:F353"/>
    <mergeCell ref="I348:I349"/>
    <mergeCell ref="I547:I550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I2879:I2883"/>
    <mergeCell ref="B2859:F2860"/>
    <mergeCell ref="B871:F871"/>
    <mergeCell ref="G1:G2"/>
    <mergeCell ref="H1:H2"/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1408:F1408"/>
    <mergeCell ref="B1388:F1388"/>
    <mergeCell ref="B1377:F1378"/>
    <mergeCell ref="B886:F886"/>
    <mergeCell ref="B1103:F1104"/>
    <mergeCell ref="B1129:F1129"/>
    <mergeCell ref="B1040:F1040"/>
    <mergeCell ref="B1149:F1149"/>
    <mergeCell ref="B1299:F1300"/>
    <mergeCell ref="I293:I297"/>
  </mergeCells>
  <phoneticPr fontId="2" type="noConversion"/>
  <conditionalFormatting sqref="F1:F2374 F2408:F2409 F2604 F2678:F2679 F2691 F2701 F3507:F1048576">
    <cfRule type="cellIs" dxfId="748" priority="812" operator="lessThan">
      <formula>0</formula>
    </cfRule>
  </conditionalFormatting>
  <conditionalFormatting sqref="F2375">
    <cfRule type="cellIs" dxfId="747" priority="811" operator="lessThan">
      <formula>0</formula>
    </cfRule>
  </conditionalFormatting>
  <conditionalFormatting sqref="F2376">
    <cfRule type="cellIs" dxfId="746" priority="810" operator="lessThan">
      <formula>0</formula>
    </cfRule>
  </conditionalFormatting>
  <conditionalFormatting sqref="F2377">
    <cfRule type="cellIs" dxfId="745" priority="809" operator="lessThan">
      <formula>0</formula>
    </cfRule>
  </conditionalFormatting>
  <conditionalFormatting sqref="F2378">
    <cfRule type="cellIs" dxfId="744" priority="808" operator="lessThan">
      <formula>0</formula>
    </cfRule>
  </conditionalFormatting>
  <conditionalFormatting sqref="F2379">
    <cfRule type="cellIs" dxfId="743" priority="807" operator="lessThan">
      <formula>0</formula>
    </cfRule>
  </conditionalFormatting>
  <conditionalFormatting sqref="F2380">
    <cfRule type="cellIs" dxfId="742" priority="806" operator="lessThan">
      <formula>0</formula>
    </cfRule>
  </conditionalFormatting>
  <conditionalFormatting sqref="F2381">
    <cfRule type="cellIs" dxfId="741" priority="805" operator="lessThan">
      <formula>0</formula>
    </cfRule>
  </conditionalFormatting>
  <conditionalFormatting sqref="F2382">
    <cfRule type="cellIs" dxfId="740" priority="803" operator="lessThan">
      <formula>0</formula>
    </cfRule>
  </conditionalFormatting>
  <conditionalFormatting sqref="F2384">
    <cfRule type="cellIs" dxfId="739" priority="801" operator="lessThan">
      <formula>0</formula>
    </cfRule>
  </conditionalFormatting>
  <conditionalFormatting sqref="F2383">
    <cfRule type="cellIs" dxfId="738" priority="800" operator="lessThan">
      <formula>0</formula>
    </cfRule>
  </conditionalFormatting>
  <conditionalFormatting sqref="F2385">
    <cfRule type="cellIs" dxfId="737" priority="799" operator="lessThan">
      <formula>0</formula>
    </cfRule>
  </conditionalFormatting>
  <conditionalFormatting sqref="F2386">
    <cfRule type="cellIs" dxfId="736" priority="798" operator="lessThan">
      <formula>0</formula>
    </cfRule>
  </conditionalFormatting>
  <conditionalFormatting sqref="F2387">
    <cfRule type="cellIs" dxfId="735" priority="797" operator="lessThan">
      <formula>0</formula>
    </cfRule>
  </conditionalFormatting>
  <conditionalFormatting sqref="F2388">
    <cfRule type="cellIs" dxfId="734" priority="796" operator="lessThan">
      <formula>0</formula>
    </cfRule>
  </conditionalFormatting>
  <conditionalFormatting sqref="F2389">
    <cfRule type="cellIs" dxfId="733" priority="795" operator="lessThan">
      <formula>0</formula>
    </cfRule>
  </conditionalFormatting>
  <conditionalFormatting sqref="F2390">
    <cfRule type="cellIs" dxfId="732" priority="794" operator="lessThan">
      <formula>0</formula>
    </cfRule>
  </conditionalFormatting>
  <conditionalFormatting sqref="F2391">
    <cfRule type="cellIs" dxfId="731" priority="793" operator="lessThan">
      <formula>0</formula>
    </cfRule>
  </conditionalFormatting>
  <conditionalFormatting sqref="F2392">
    <cfRule type="cellIs" dxfId="730" priority="792" operator="lessThan">
      <formula>0</formula>
    </cfRule>
  </conditionalFormatting>
  <conditionalFormatting sqref="F2393">
    <cfRule type="cellIs" dxfId="729" priority="791" operator="lessThan">
      <formula>0</formula>
    </cfRule>
  </conditionalFormatting>
  <conditionalFormatting sqref="F2394">
    <cfRule type="cellIs" dxfId="728" priority="790" operator="lessThan">
      <formula>0</formula>
    </cfRule>
  </conditionalFormatting>
  <conditionalFormatting sqref="F2395">
    <cfRule type="cellIs" dxfId="727" priority="789" operator="lessThan">
      <formula>0</formula>
    </cfRule>
  </conditionalFormatting>
  <conditionalFormatting sqref="F2396">
    <cfRule type="cellIs" dxfId="726" priority="788" operator="lessThan">
      <formula>0</formula>
    </cfRule>
  </conditionalFormatting>
  <conditionalFormatting sqref="F2397">
    <cfRule type="cellIs" dxfId="725" priority="787" operator="lessThan">
      <formula>0</formula>
    </cfRule>
  </conditionalFormatting>
  <conditionalFormatting sqref="F2398">
    <cfRule type="cellIs" dxfId="724" priority="786" operator="lessThan">
      <formula>0</formula>
    </cfRule>
  </conditionalFormatting>
  <conditionalFormatting sqref="F2399">
    <cfRule type="cellIs" dxfId="723" priority="785" operator="lessThan">
      <formula>0</formula>
    </cfRule>
  </conditionalFormatting>
  <conditionalFormatting sqref="F2400">
    <cfRule type="cellIs" dxfId="722" priority="784" operator="lessThan">
      <formula>0</formula>
    </cfRule>
  </conditionalFormatting>
  <conditionalFormatting sqref="F2401">
    <cfRule type="cellIs" dxfId="721" priority="783" operator="lessThan">
      <formula>0</formula>
    </cfRule>
  </conditionalFormatting>
  <conditionalFormatting sqref="F2402">
    <cfRule type="cellIs" dxfId="720" priority="782" operator="lessThan">
      <formula>0</formula>
    </cfRule>
  </conditionalFormatting>
  <conditionalFormatting sqref="F2403">
    <cfRule type="cellIs" dxfId="719" priority="781" operator="lessThan">
      <formula>0</formula>
    </cfRule>
  </conditionalFormatting>
  <conditionalFormatting sqref="F2404">
    <cfRule type="cellIs" dxfId="718" priority="780" operator="lessThan">
      <formula>0</formula>
    </cfRule>
  </conditionalFormatting>
  <conditionalFormatting sqref="F2405">
    <cfRule type="cellIs" dxfId="717" priority="779" operator="lessThan">
      <formula>0</formula>
    </cfRule>
  </conditionalFormatting>
  <conditionalFormatting sqref="F2406">
    <cfRule type="cellIs" dxfId="716" priority="777" operator="lessThan">
      <formula>0</formula>
    </cfRule>
  </conditionalFormatting>
  <conditionalFormatting sqref="F2407">
    <cfRule type="cellIs" dxfId="715" priority="776" operator="lessThan">
      <formula>0</formula>
    </cfRule>
  </conditionalFormatting>
  <conditionalFormatting sqref="F2410">
    <cfRule type="cellIs" dxfId="714" priority="775" operator="lessThan">
      <formula>0</formula>
    </cfRule>
  </conditionalFormatting>
  <conditionalFormatting sqref="F2411">
    <cfRule type="cellIs" dxfId="713" priority="774" operator="lessThan">
      <formula>0</formula>
    </cfRule>
  </conditionalFormatting>
  <conditionalFormatting sqref="F2412">
    <cfRule type="cellIs" dxfId="712" priority="773" operator="lessThan">
      <formula>0</formula>
    </cfRule>
  </conditionalFormatting>
  <conditionalFormatting sqref="F2413">
    <cfRule type="cellIs" dxfId="711" priority="772" operator="lessThan">
      <formula>0</formula>
    </cfRule>
  </conditionalFormatting>
  <conditionalFormatting sqref="F2414">
    <cfRule type="cellIs" dxfId="710" priority="771" operator="lessThan">
      <formula>0</formula>
    </cfRule>
  </conditionalFormatting>
  <conditionalFormatting sqref="F2415">
    <cfRule type="cellIs" dxfId="709" priority="770" operator="lessThan">
      <formula>0</formula>
    </cfRule>
  </conditionalFormatting>
  <conditionalFormatting sqref="F2416">
    <cfRule type="cellIs" dxfId="708" priority="769" operator="lessThan">
      <formula>0</formula>
    </cfRule>
  </conditionalFormatting>
  <conditionalFormatting sqref="F2417">
    <cfRule type="cellIs" dxfId="707" priority="768" operator="lessThan">
      <formula>0</formula>
    </cfRule>
  </conditionalFormatting>
  <conditionalFormatting sqref="F2418">
    <cfRule type="cellIs" dxfId="706" priority="767" operator="lessThan">
      <formula>0</formula>
    </cfRule>
  </conditionalFormatting>
  <conditionalFormatting sqref="F2419">
    <cfRule type="cellIs" dxfId="705" priority="766" operator="lessThan">
      <formula>0</formula>
    </cfRule>
  </conditionalFormatting>
  <conditionalFormatting sqref="F2420">
    <cfRule type="cellIs" dxfId="704" priority="765" operator="lessThan">
      <formula>0</formula>
    </cfRule>
  </conditionalFormatting>
  <conditionalFormatting sqref="F2421">
    <cfRule type="cellIs" dxfId="703" priority="764" operator="lessThan">
      <formula>0</formula>
    </cfRule>
  </conditionalFormatting>
  <conditionalFormatting sqref="F2422">
    <cfRule type="cellIs" dxfId="702" priority="763" operator="lessThan">
      <formula>0</formula>
    </cfRule>
  </conditionalFormatting>
  <conditionalFormatting sqref="F2423">
    <cfRule type="cellIs" dxfId="701" priority="762" operator="lessThan">
      <formula>0</formula>
    </cfRule>
  </conditionalFormatting>
  <conditionalFormatting sqref="F2424">
    <cfRule type="cellIs" dxfId="700" priority="761" operator="lessThan">
      <formula>0</formula>
    </cfRule>
  </conditionalFormatting>
  <conditionalFormatting sqref="F2425">
    <cfRule type="cellIs" dxfId="699" priority="760" operator="lessThan">
      <formula>0</formula>
    </cfRule>
  </conditionalFormatting>
  <conditionalFormatting sqref="F2426">
    <cfRule type="cellIs" dxfId="698" priority="759" operator="lessThan">
      <formula>0</formula>
    </cfRule>
  </conditionalFormatting>
  <conditionalFormatting sqref="F2427">
    <cfRule type="cellIs" dxfId="697" priority="758" operator="lessThan">
      <formula>0</formula>
    </cfRule>
  </conditionalFormatting>
  <conditionalFormatting sqref="F2428">
    <cfRule type="cellIs" dxfId="696" priority="756" operator="lessThan">
      <formula>0</formula>
    </cfRule>
  </conditionalFormatting>
  <conditionalFormatting sqref="F2430">
    <cfRule type="cellIs" dxfId="695" priority="754" operator="lessThan">
      <formula>0</formula>
    </cfRule>
  </conditionalFormatting>
  <conditionalFormatting sqref="F2431">
    <cfRule type="cellIs" dxfId="694" priority="753" operator="lessThan">
      <formula>0</formula>
    </cfRule>
  </conditionalFormatting>
  <conditionalFormatting sqref="F2432">
    <cfRule type="cellIs" dxfId="693" priority="752" operator="lessThan">
      <formula>0</formula>
    </cfRule>
  </conditionalFormatting>
  <conditionalFormatting sqref="F2433">
    <cfRule type="cellIs" dxfId="692" priority="751" operator="lessThan">
      <formula>0</formula>
    </cfRule>
  </conditionalFormatting>
  <conditionalFormatting sqref="F2434">
    <cfRule type="cellIs" dxfId="691" priority="750" operator="lessThan">
      <formula>0</formula>
    </cfRule>
  </conditionalFormatting>
  <conditionalFormatting sqref="F2435">
    <cfRule type="cellIs" dxfId="690" priority="749" operator="lessThan">
      <formula>0</formula>
    </cfRule>
  </conditionalFormatting>
  <conditionalFormatting sqref="F2436">
    <cfRule type="cellIs" dxfId="689" priority="748" operator="lessThan">
      <formula>0</formula>
    </cfRule>
  </conditionalFormatting>
  <conditionalFormatting sqref="F2437">
    <cfRule type="cellIs" dxfId="688" priority="747" operator="lessThan">
      <formula>0</formula>
    </cfRule>
  </conditionalFormatting>
  <conditionalFormatting sqref="F2438">
    <cfRule type="cellIs" dxfId="687" priority="746" operator="lessThan">
      <formula>0</formula>
    </cfRule>
  </conditionalFormatting>
  <conditionalFormatting sqref="F2439">
    <cfRule type="cellIs" dxfId="686" priority="745" operator="lessThan">
      <formula>0</formula>
    </cfRule>
  </conditionalFormatting>
  <conditionalFormatting sqref="F2440">
    <cfRule type="cellIs" dxfId="685" priority="744" operator="lessThan">
      <formula>0</formula>
    </cfRule>
  </conditionalFormatting>
  <conditionalFormatting sqref="F2441">
    <cfRule type="cellIs" dxfId="684" priority="743" operator="lessThan">
      <formula>0</formula>
    </cfRule>
  </conditionalFormatting>
  <conditionalFormatting sqref="F2442">
    <cfRule type="cellIs" dxfId="683" priority="742" operator="lessThan">
      <formula>0</formula>
    </cfRule>
  </conditionalFormatting>
  <conditionalFormatting sqref="F2443">
    <cfRule type="cellIs" dxfId="682" priority="741" operator="lessThan">
      <formula>0</formula>
    </cfRule>
  </conditionalFormatting>
  <conditionalFormatting sqref="F2444">
    <cfRule type="cellIs" dxfId="681" priority="740" operator="lessThan">
      <formula>0</formula>
    </cfRule>
  </conditionalFormatting>
  <conditionalFormatting sqref="F2445">
    <cfRule type="cellIs" dxfId="680" priority="739" operator="lessThan">
      <formula>0</formula>
    </cfRule>
  </conditionalFormatting>
  <conditionalFormatting sqref="F2446">
    <cfRule type="cellIs" dxfId="679" priority="738" operator="lessThan">
      <formula>0</formula>
    </cfRule>
  </conditionalFormatting>
  <conditionalFormatting sqref="F2447">
    <cfRule type="cellIs" dxfId="678" priority="737" operator="lessThan">
      <formula>0</formula>
    </cfRule>
  </conditionalFormatting>
  <conditionalFormatting sqref="F2448">
    <cfRule type="cellIs" dxfId="677" priority="736" operator="lessThan">
      <formula>0</formula>
    </cfRule>
  </conditionalFormatting>
  <conditionalFormatting sqref="F2450">
    <cfRule type="cellIs" dxfId="676" priority="734" operator="lessThan">
      <formula>0</formula>
    </cfRule>
  </conditionalFormatting>
  <conditionalFormatting sqref="F2451:F2493">
    <cfRule type="cellIs" dxfId="675" priority="733" operator="lessThan">
      <formula>0</formula>
    </cfRule>
  </conditionalFormatting>
  <conditionalFormatting sqref="F2494:F2506">
    <cfRule type="cellIs" dxfId="674" priority="716" operator="lessThan">
      <formula>0</formula>
    </cfRule>
  </conditionalFormatting>
  <conditionalFormatting sqref="F2507:F2555">
    <cfRule type="cellIs" dxfId="673" priority="715" operator="lessThan">
      <formula>0</formula>
    </cfRule>
  </conditionalFormatting>
  <conditionalFormatting sqref="F2556:F2570">
    <cfRule type="cellIs" dxfId="672" priority="714" operator="lessThan">
      <formula>0</formula>
    </cfRule>
  </conditionalFormatting>
  <conditionalFormatting sqref="F2571">
    <cfRule type="cellIs" dxfId="671" priority="713" operator="lessThan">
      <formula>0</formula>
    </cfRule>
  </conditionalFormatting>
  <conditionalFormatting sqref="F2572:F2603">
    <cfRule type="cellIs" dxfId="670" priority="712" operator="lessThan">
      <formula>0</formula>
    </cfRule>
  </conditionalFormatting>
  <conditionalFormatting sqref="F2605:F2612">
    <cfRule type="cellIs" dxfId="669" priority="710" operator="lessThan">
      <formula>0</formula>
    </cfRule>
  </conditionalFormatting>
  <conditionalFormatting sqref="F2613:F2639">
    <cfRule type="cellIs" dxfId="668" priority="709" operator="lessThan">
      <formula>0</formula>
    </cfRule>
  </conditionalFormatting>
  <conditionalFormatting sqref="F2640:F2651">
    <cfRule type="cellIs" dxfId="667" priority="707" operator="lessThan">
      <formula>0</formula>
    </cfRule>
  </conditionalFormatting>
  <conditionalFormatting sqref="F2652:F2671">
    <cfRule type="cellIs" dxfId="666" priority="706" operator="lessThan">
      <formula>0</formula>
    </cfRule>
  </conditionalFormatting>
  <conditionalFormatting sqref="F2672:F2674">
    <cfRule type="cellIs" dxfId="665" priority="705" operator="lessThan">
      <formula>0</formula>
    </cfRule>
  </conditionalFormatting>
  <conditionalFormatting sqref="F2675">
    <cfRule type="cellIs" dxfId="664" priority="704" operator="lessThan">
      <formula>0</formula>
    </cfRule>
  </conditionalFormatting>
  <conditionalFormatting sqref="F2676">
    <cfRule type="cellIs" dxfId="663" priority="703" operator="lessThan">
      <formula>0</formula>
    </cfRule>
  </conditionalFormatting>
  <conditionalFormatting sqref="F2677">
    <cfRule type="cellIs" dxfId="662" priority="702" operator="lessThan">
      <formula>0</formula>
    </cfRule>
  </conditionalFormatting>
  <conditionalFormatting sqref="F2680">
    <cfRule type="cellIs" dxfId="661" priority="701" operator="lessThan">
      <formula>0</formula>
    </cfRule>
  </conditionalFormatting>
  <conditionalFormatting sqref="F2681">
    <cfRule type="cellIs" dxfId="660" priority="700" operator="lessThan">
      <formula>0</formula>
    </cfRule>
  </conditionalFormatting>
  <conditionalFormatting sqref="F2682">
    <cfRule type="cellIs" dxfId="659" priority="699" operator="lessThan">
      <formula>0</formula>
    </cfRule>
  </conditionalFormatting>
  <conditionalFormatting sqref="F2683">
    <cfRule type="cellIs" dxfId="658" priority="698" operator="lessThan">
      <formula>0</formula>
    </cfRule>
  </conditionalFormatting>
  <conditionalFormatting sqref="F2684">
    <cfRule type="cellIs" dxfId="657" priority="697" operator="lessThan">
      <formula>0</formula>
    </cfRule>
  </conditionalFormatting>
  <conditionalFormatting sqref="F2685">
    <cfRule type="cellIs" dxfId="656" priority="696" operator="lessThan">
      <formula>0</formula>
    </cfRule>
  </conditionalFormatting>
  <conditionalFormatting sqref="F2686">
    <cfRule type="cellIs" dxfId="655" priority="695" operator="lessThan">
      <formula>0</formula>
    </cfRule>
  </conditionalFormatting>
  <conditionalFormatting sqref="F2687">
    <cfRule type="cellIs" dxfId="654" priority="694" operator="lessThan">
      <formula>0</formula>
    </cfRule>
  </conditionalFormatting>
  <conditionalFormatting sqref="F2688">
    <cfRule type="cellIs" dxfId="653" priority="692" operator="lessThan">
      <formula>0</formula>
    </cfRule>
  </conditionalFormatting>
  <conditionalFormatting sqref="F2690">
    <cfRule type="cellIs" dxfId="652" priority="689" operator="lessThan">
      <formula>0</formula>
    </cfRule>
  </conditionalFormatting>
  <conditionalFormatting sqref="F2691">
    <cfRule type="cellIs" dxfId="651" priority="688" operator="lessThan">
      <formula>0</formula>
    </cfRule>
  </conditionalFormatting>
  <conditionalFormatting sqref="F2692">
    <cfRule type="cellIs" dxfId="650" priority="687" operator="lessThan">
      <formula>0</formula>
    </cfRule>
  </conditionalFormatting>
  <conditionalFormatting sqref="F2692">
    <cfRule type="cellIs" dxfId="649" priority="686" operator="lessThan">
      <formula>0</formula>
    </cfRule>
  </conditionalFormatting>
  <conditionalFormatting sqref="F2693">
    <cfRule type="cellIs" dxfId="648" priority="685" operator="lessThan">
      <formula>0</formula>
    </cfRule>
  </conditionalFormatting>
  <conditionalFormatting sqref="F2693">
    <cfRule type="cellIs" dxfId="647" priority="684" operator="lessThan">
      <formula>0</formula>
    </cfRule>
  </conditionalFormatting>
  <conditionalFormatting sqref="F2694">
    <cfRule type="cellIs" dxfId="646" priority="683" operator="lessThan">
      <formula>0</formula>
    </cfRule>
  </conditionalFormatting>
  <conditionalFormatting sqref="F2694">
    <cfRule type="cellIs" dxfId="645" priority="682" operator="lessThan">
      <formula>0</formula>
    </cfRule>
  </conditionalFormatting>
  <conditionalFormatting sqref="F2695">
    <cfRule type="cellIs" dxfId="644" priority="681" operator="lessThan">
      <formula>0</formula>
    </cfRule>
  </conditionalFormatting>
  <conditionalFormatting sqref="F2695">
    <cfRule type="cellIs" dxfId="643" priority="680" operator="lessThan">
      <formula>0</formula>
    </cfRule>
  </conditionalFormatting>
  <conditionalFormatting sqref="F2696">
    <cfRule type="cellIs" dxfId="642" priority="679" operator="lessThan">
      <formula>0</formula>
    </cfRule>
  </conditionalFormatting>
  <conditionalFormatting sqref="F2696">
    <cfRule type="cellIs" dxfId="641" priority="678" operator="lessThan">
      <formula>0</formula>
    </cfRule>
  </conditionalFormatting>
  <conditionalFormatting sqref="F2697">
    <cfRule type="cellIs" dxfId="640" priority="677" operator="lessThan">
      <formula>0</formula>
    </cfRule>
  </conditionalFormatting>
  <conditionalFormatting sqref="F2697">
    <cfRule type="cellIs" dxfId="639" priority="676" operator="lessThan">
      <formula>0</formula>
    </cfRule>
  </conditionalFormatting>
  <conditionalFormatting sqref="F2698">
    <cfRule type="cellIs" dxfId="638" priority="675" operator="lessThan">
      <formula>0</formula>
    </cfRule>
  </conditionalFormatting>
  <conditionalFormatting sqref="F2698">
    <cfRule type="cellIs" dxfId="637" priority="674" operator="lessThan">
      <formula>0</formula>
    </cfRule>
  </conditionalFormatting>
  <conditionalFormatting sqref="F2699:F2700">
    <cfRule type="cellIs" dxfId="636" priority="673" operator="lessThan">
      <formula>0</formula>
    </cfRule>
  </conditionalFormatting>
  <conditionalFormatting sqref="F2699:F2700">
    <cfRule type="cellIs" dxfId="635" priority="672" operator="lessThan">
      <formula>0</formula>
    </cfRule>
  </conditionalFormatting>
  <conditionalFormatting sqref="F2701">
    <cfRule type="cellIs" dxfId="634" priority="671" operator="lessThan">
      <formula>0</formula>
    </cfRule>
  </conditionalFormatting>
  <conditionalFormatting sqref="F2701">
    <cfRule type="cellIs" dxfId="633" priority="670" operator="lessThan">
      <formula>0</formula>
    </cfRule>
  </conditionalFormatting>
  <conditionalFormatting sqref="F2702">
    <cfRule type="cellIs" dxfId="632" priority="669" operator="lessThan">
      <formula>0</formula>
    </cfRule>
  </conditionalFormatting>
  <conditionalFormatting sqref="F2702">
    <cfRule type="cellIs" dxfId="631" priority="668" operator="lessThan">
      <formula>0</formula>
    </cfRule>
  </conditionalFormatting>
  <conditionalFormatting sqref="F2702">
    <cfRule type="cellIs" dxfId="630" priority="667" operator="lessThan">
      <formula>0</formula>
    </cfRule>
  </conditionalFormatting>
  <conditionalFormatting sqref="F2703">
    <cfRule type="cellIs" dxfId="629" priority="663" operator="lessThan">
      <formula>0</formula>
    </cfRule>
  </conditionalFormatting>
  <conditionalFormatting sqref="F2703">
    <cfRule type="cellIs" dxfId="628" priority="662" operator="lessThan">
      <formula>0</formula>
    </cfRule>
  </conditionalFormatting>
  <conditionalFormatting sqref="F2703">
    <cfRule type="cellIs" dxfId="627" priority="661" operator="lessThan">
      <formula>0</formula>
    </cfRule>
  </conditionalFormatting>
  <conditionalFormatting sqref="F2704">
    <cfRule type="cellIs" dxfId="626" priority="660" operator="lessThan">
      <formula>0</formula>
    </cfRule>
  </conditionalFormatting>
  <conditionalFormatting sqref="F2704">
    <cfRule type="cellIs" dxfId="625" priority="659" operator="lessThan">
      <formula>0</formula>
    </cfRule>
  </conditionalFormatting>
  <conditionalFormatting sqref="F2704">
    <cfRule type="cellIs" dxfId="624" priority="658" operator="lessThan">
      <formula>0</formula>
    </cfRule>
  </conditionalFormatting>
  <conditionalFormatting sqref="F2705">
    <cfRule type="cellIs" dxfId="623" priority="657" operator="lessThan">
      <formula>0</formula>
    </cfRule>
  </conditionalFormatting>
  <conditionalFormatting sqref="F2705">
    <cfRule type="cellIs" dxfId="622" priority="656" operator="lessThan">
      <formula>0</formula>
    </cfRule>
  </conditionalFormatting>
  <conditionalFormatting sqref="F2705">
    <cfRule type="cellIs" dxfId="621" priority="655" operator="lessThan">
      <formula>0</formula>
    </cfRule>
  </conditionalFormatting>
  <conditionalFormatting sqref="F2706">
    <cfRule type="cellIs" dxfId="620" priority="654" operator="lessThan">
      <formula>0</formula>
    </cfRule>
  </conditionalFormatting>
  <conditionalFormatting sqref="F2706">
    <cfRule type="cellIs" dxfId="619" priority="653" operator="lessThan">
      <formula>0</formula>
    </cfRule>
  </conditionalFormatting>
  <conditionalFormatting sqref="F2706">
    <cfRule type="cellIs" dxfId="618" priority="652" operator="lessThan">
      <formula>0</formula>
    </cfRule>
  </conditionalFormatting>
  <conditionalFormatting sqref="F2707">
    <cfRule type="cellIs" dxfId="617" priority="651" operator="lessThan">
      <formula>0</formula>
    </cfRule>
  </conditionalFormatting>
  <conditionalFormatting sqref="F2707">
    <cfRule type="cellIs" dxfId="616" priority="650" operator="lessThan">
      <formula>0</formula>
    </cfRule>
  </conditionalFormatting>
  <conditionalFormatting sqref="F2707">
    <cfRule type="cellIs" dxfId="615" priority="649" operator="lessThan">
      <formula>0</formula>
    </cfRule>
  </conditionalFormatting>
  <conditionalFormatting sqref="F2708">
    <cfRule type="cellIs" dxfId="614" priority="648" operator="lessThan">
      <formula>0</formula>
    </cfRule>
  </conditionalFormatting>
  <conditionalFormatting sqref="F2708">
    <cfRule type="cellIs" dxfId="613" priority="647" operator="lessThan">
      <formula>0</formula>
    </cfRule>
  </conditionalFormatting>
  <conditionalFormatting sqref="F2708">
    <cfRule type="cellIs" dxfId="612" priority="646" operator="lessThan">
      <formula>0</formula>
    </cfRule>
  </conditionalFormatting>
  <conditionalFormatting sqref="F2709">
    <cfRule type="cellIs" dxfId="611" priority="645" operator="lessThan">
      <formula>0</formula>
    </cfRule>
  </conditionalFormatting>
  <conditionalFormatting sqref="F2709">
    <cfRule type="cellIs" dxfId="610" priority="644" operator="lessThan">
      <formula>0</formula>
    </cfRule>
  </conditionalFormatting>
  <conditionalFormatting sqref="F2709">
    <cfRule type="cellIs" dxfId="609" priority="643" operator="lessThan">
      <formula>0</formula>
    </cfRule>
  </conditionalFormatting>
  <conditionalFormatting sqref="F2710">
    <cfRule type="cellIs" dxfId="608" priority="642" operator="lessThan">
      <formula>0</formula>
    </cfRule>
  </conditionalFormatting>
  <conditionalFormatting sqref="F2710">
    <cfRule type="cellIs" dxfId="607" priority="641" operator="lessThan">
      <formula>0</formula>
    </cfRule>
  </conditionalFormatting>
  <conditionalFormatting sqref="F2710">
    <cfRule type="cellIs" dxfId="606" priority="640" operator="lessThan">
      <formula>0</formula>
    </cfRule>
  </conditionalFormatting>
  <conditionalFormatting sqref="F2711">
    <cfRule type="cellIs" dxfId="605" priority="639" operator="lessThan">
      <formula>0</formula>
    </cfRule>
  </conditionalFormatting>
  <conditionalFormatting sqref="F2711">
    <cfRule type="cellIs" dxfId="604" priority="638" operator="lessThan">
      <formula>0</formula>
    </cfRule>
  </conditionalFormatting>
  <conditionalFormatting sqref="F2711">
    <cfRule type="cellIs" dxfId="603" priority="637" operator="lessThan">
      <formula>0</formula>
    </cfRule>
  </conditionalFormatting>
  <conditionalFormatting sqref="F2714">
    <cfRule type="cellIs" dxfId="602" priority="636" operator="lessThan">
      <formula>0</formula>
    </cfRule>
  </conditionalFormatting>
  <conditionalFormatting sqref="F2714">
    <cfRule type="cellIs" dxfId="601" priority="635" operator="lessThan">
      <formula>0</formula>
    </cfRule>
  </conditionalFormatting>
  <conditionalFormatting sqref="F2714">
    <cfRule type="cellIs" dxfId="600" priority="634" operator="lessThan">
      <formula>0</formula>
    </cfRule>
  </conditionalFormatting>
  <conditionalFormatting sqref="F2715">
    <cfRule type="cellIs" dxfId="599" priority="633" operator="lessThan">
      <formula>0</formula>
    </cfRule>
  </conditionalFormatting>
  <conditionalFormatting sqref="F2715">
    <cfRule type="cellIs" dxfId="598" priority="632" operator="lessThan">
      <formula>0</formula>
    </cfRule>
  </conditionalFormatting>
  <conditionalFormatting sqref="F2715">
    <cfRule type="cellIs" dxfId="597" priority="631" operator="lessThan">
      <formula>0</formula>
    </cfRule>
  </conditionalFormatting>
  <conditionalFormatting sqref="F2716">
    <cfRule type="cellIs" dxfId="596" priority="630" operator="lessThan">
      <formula>0</formula>
    </cfRule>
  </conditionalFormatting>
  <conditionalFormatting sqref="F2716">
    <cfRule type="cellIs" dxfId="595" priority="629" operator="lessThan">
      <formula>0</formula>
    </cfRule>
  </conditionalFormatting>
  <conditionalFormatting sqref="F2716">
    <cfRule type="cellIs" dxfId="594" priority="628" operator="lessThan">
      <formula>0</formula>
    </cfRule>
  </conditionalFormatting>
  <conditionalFormatting sqref="F2717">
    <cfRule type="cellIs" dxfId="593" priority="627" operator="lessThan">
      <formula>0</formula>
    </cfRule>
  </conditionalFormatting>
  <conditionalFormatting sqref="F2717">
    <cfRule type="cellIs" dxfId="592" priority="626" operator="lessThan">
      <formula>0</formula>
    </cfRule>
  </conditionalFormatting>
  <conditionalFormatting sqref="F2717">
    <cfRule type="cellIs" dxfId="591" priority="625" operator="lessThan">
      <formula>0</formula>
    </cfRule>
  </conditionalFormatting>
  <conditionalFormatting sqref="F2718">
    <cfRule type="cellIs" dxfId="590" priority="624" operator="lessThan">
      <formula>0</formula>
    </cfRule>
  </conditionalFormatting>
  <conditionalFormatting sqref="F2718">
    <cfRule type="cellIs" dxfId="589" priority="623" operator="lessThan">
      <formula>0</formula>
    </cfRule>
  </conditionalFormatting>
  <conditionalFormatting sqref="F2718">
    <cfRule type="cellIs" dxfId="588" priority="622" operator="lessThan">
      <formula>0</formula>
    </cfRule>
  </conditionalFormatting>
  <conditionalFormatting sqref="F2719">
    <cfRule type="cellIs" dxfId="587" priority="621" operator="lessThan">
      <formula>0</formula>
    </cfRule>
  </conditionalFormatting>
  <conditionalFormatting sqref="F2719">
    <cfRule type="cellIs" dxfId="586" priority="620" operator="lessThan">
      <formula>0</formula>
    </cfRule>
  </conditionalFormatting>
  <conditionalFormatting sqref="F2719">
    <cfRule type="cellIs" dxfId="585" priority="619" operator="lessThan">
      <formula>0</formula>
    </cfRule>
  </conditionalFormatting>
  <conditionalFormatting sqref="F2720">
    <cfRule type="cellIs" dxfId="584" priority="618" operator="lessThan">
      <formula>0</formula>
    </cfRule>
  </conditionalFormatting>
  <conditionalFormatting sqref="F2720">
    <cfRule type="cellIs" dxfId="583" priority="617" operator="lessThan">
      <formula>0</formula>
    </cfRule>
  </conditionalFormatting>
  <conditionalFormatting sqref="F2720">
    <cfRule type="cellIs" dxfId="582" priority="616" operator="lessThan">
      <formula>0</formula>
    </cfRule>
  </conditionalFormatting>
  <conditionalFormatting sqref="F2721">
    <cfRule type="cellIs" dxfId="581" priority="615" operator="lessThan">
      <formula>0</formula>
    </cfRule>
  </conditionalFormatting>
  <conditionalFormatting sqref="F2721">
    <cfRule type="cellIs" dxfId="580" priority="614" operator="lessThan">
      <formula>0</formula>
    </cfRule>
  </conditionalFormatting>
  <conditionalFormatting sqref="F2721">
    <cfRule type="cellIs" dxfId="579" priority="613" operator="lessThan">
      <formula>0</formula>
    </cfRule>
  </conditionalFormatting>
  <conditionalFormatting sqref="F2722">
    <cfRule type="cellIs" dxfId="578" priority="612" operator="lessThan">
      <formula>0</formula>
    </cfRule>
  </conditionalFormatting>
  <conditionalFormatting sqref="F2722">
    <cfRule type="cellIs" dxfId="577" priority="611" operator="lessThan">
      <formula>0</formula>
    </cfRule>
  </conditionalFormatting>
  <conditionalFormatting sqref="F2722">
    <cfRule type="cellIs" dxfId="576" priority="610" operator="lessThan">
      <formula>0</formula>
    </cfRule>
  </conditionalFormatting>
  <conditionalFormatting sqref="F2723">
    <cfRule type="cellIs" dxfId="575" priority="609" operator="lessThan">
      <formula>0</formula>
    </cfRule>
  </conditionalFormatting>
  <conditionalFormatting sqref="F2723">
    <cfRule type="cellIs" dxfId="574" priority="608" operator="lessThan">
      <formula>0</formula>
    </cfRule>
  </conditionalFormatting>
  <conditionalFormatting sqref="F2723">
    <cfRule type="cellIs" dxfId="573" priority="607" operator="lessThan">
      <formula>0</formula>
    </cfRule>
  </conditionalFormatting>
  <conditionalFormatting sqref="F2724">
    <cfRule type="cellIs" dxfId="572" priority="606" operator="lessThan">
      <formula>0</formula>
    </cfRule>
  </conditionalFormatting>
  <conditionalFormatting sqref="F2724">
    <cfRule type="cellIs" dxfId="571" priority="605" operator="lessThan">
      <formula>0</formula>
    </cfRule>
  </conditionalFormatting>
  <conditionalFormatting sqref="F2724">
    <cfRule type="cellIs" dxfId="570" priority="604" operator="lessThan">
      <formula>0</formula>
    </cfRule>
  </conditionalFormatting>
  <conditionalFormatting sqref="F2725">
    <cfRule type="cellIs" dxfId="569" priority="603" operator="lessThan">
      <formula>0</formula>
    </cfRule>
  </conditionalFormatting>
  <conditionalFormatting sqref="F2725">
    <cfRule type="cellIs" dxfId="568" priority="602" operator="lessThan">
      <formula>0</formula>
    </cfRule>
  </conditionalFormatting>
  <conditionalFormatting sqref="F2725">
    <cfRule type="cellIs" dxfId="567" priority="601" operator="lessThan">
      <formula>0</formula>
    </cfRule>
  </conditionalFormatting>
  <conditionalFormatting sqref="F2726">
    <cfRule type="cellIs" dxfId="566" priority="600" operator="lessThan">
      <formula>0</formula>
    </cfRule>
  </conditionalFormatting>
  <conditionalFormatting sqref="F2726">
    <cfRule type="cellIs" dxfId="565" priority="599" operator="lessThan">
      <formula>0</formula>
    </cfRule>
  </conditionalFormatting>
  <conditionalFormatting sqref="F2726">
    <cfRule type="cellIs" dxfId="564" priority="598" operator="lessThan">
      <formula>0</formula>
    </cfRule>
  </conditionalFormatting>
  <conditionalFormatting sqref="F2727">
    <cfRule type="cellIs" dxfId="563" priority="597" operator="lessThan">
      <formula>0</formula>
    </cfRule>
  </conditionalFormatting>
  <conditionalFormatting sqref="F2727">
    <cfRule type="cellIs" dxfId="562" priority="596" operator="lessThan">
      <formula>0</formula>
    </cfRule>
  </conditionalFormatting>
  <conditionalFormatting sqref="F2727">
    <cfRule type="cellIs" dxfId="561" priority="595" operator="lessThan">
      <formula>0</formula>
    </cfRule>
  </conditionalFormatting>
  <conditionalFormatting sqref="F2728">
    <cfRule type="cellIs" dxfId="560" priority="594" operator="lessThan">
      <formula>0</formula>
    </cfRule>
  </conditionalFormatting>
  <conditionalFormatting sqref="F2728">
    <cfRule type="cellIs" dxfId="559" priority="593" operator="lessThan">
      <formula>0</formula>
    </cfRule>
  </conditionalFormatting>
  <conditionalFormatting sqref="F2728">
    <cfRule type="cellIs" dxfId="558" priority="592" operator="lessThan">
      <formula>0</formula>
    </cfRule>
  </conditionalFormatting>
  <conditionalFormatting sqref="F2729">
    <cfRule type="cellIs" dxfId="557" priority="591" operator="lessThan">
      <formula>0</formula>
    </cfRule>
  </conditionalFormatting>
  <conditionalFormatting sqref="F2729">
    <cfRule type="cellIs" dxfId="556" priority="590" operator="lessThan">
      <formula>0</formula>
    </cfRule>
  </conditionalFormatting>
  <conditionalFormatting sqref="F2729">
    <cfRule type="cellIs" dxfId="555" priority="589" operator="lessThan">
      <formula>0</formula>
    </cfRule>
  </conditionalFormatting>
  <conditionalFormatting sqref="F2730">
    <cfRule type="cellIs" dxfId="554" priority="588" operator="lessThan">
      <formula>0</formula>
    </cfRule>
  </conditionalFormatting>
  <conditionalFormatting sqref="F2730">
    <cfRule type="cellIs" dxfId="553" priority="587" operator="lessThan">
      <formula>0</formula>
    </cfRule>
  </conditionalFormatting>
  <conditionalFormatting sqref="F2730">
    <cfRule type="cellIs" dxfId="552" priority="586" operator="lessThan">
      <formula>0</formula>
    </cfRule>
  </conditionalFormatting>
  <conditionalFormatting sqref="F2731">
    <cfRule type="cellIs" dxfId="551" priority="585" operator="lessThan">
      <formula>0</formula>
    </cfRule>
  </conditionalFormatting>
  <conditionalFormatting sqref="F2731">
    <cfRule type="cellIs" dxfId="550" priority="584" operator="lessThan">
      <formula>0</formula>
    </cfRule>
  </conditionalFormatting>
  <conditionalFormatting sqref="F2731">
    <cfRule type="cellIs" dxfId="549" priority="583" operator="lessThan">
      <formula>0</formula>
    </cfRule>
  </conditionalFormatting>
  <conditionalFormatting sqref="F2732">
    <cfRule type="cellIs" dxfId="548" priority="582" operator="lessThan">
      <formula>0</formula>
    </cfRule>
  </conditionalFormatting>
  <conditionalFormatting sqref="F2732">
    <cfRule type="cellIs" dxfId="547" priority="581" operator="lessThan">
      <formula>0</formula>
    </cfRule>
  </conditionalFormatting>
  <conditionalFormatting sqref="F2732">
    <cfRule type="cellIs" dxfId="546" priority="580" operator="lessThan">
      <formula>0</formula>
    </cfRule>
  </conditionalFormatting>
  <conditionalFormatting sqref="F2733">
    <cfRule type="cellIs" dxfId="545" priority="579" operator="lessThan">
      <formula>0</formula>
    </cfRule>
  </conditionalFormatting>
  <conditionalFormatting sqref="F2733">
    <cfRule type="cellIs" dxfId="544" priority="578" operator="lessThan">
      <formula>0</formula>
    </cfRule>
  </conditionalFormatting>
  <conditionalFormatting sqref="F2733">
    <cfRule type="cellIs" dxfId="543" priority="577" operator="lessThan">
      <formula>0</formula>
    </cfRule>
  </conditionalFormatting>
  <conditionalFormatting sqref="F2734">
    <cfRule type="cellIs" dxfId="542" priority="576" operator="lessThan">
      <formula>0</formula>
    </cfRule>
  </conditionalFormatting>
  <conditionalFormatting sqref="F2734">
    <cfRule type="cellIs" dxfId="541" priority="575" operator="lessThan">
      <formula>0</formula>
    </cfRule>
  </conditionalFormatting>
  <conditionalFormatting sqref="F2734">
    <cfRule type="cellIs" dxfId="540" priority="574" operator="lessThan">
      <formula>0</formula>
    </cfRule>
  </conditionalFormatting>
  <conditionalFormatting sqref="F2735">
    <cfRule type="cellIs" dxfId="539" priority="573" operator="lessThan">
      <formula>0</formula>
    </cfRule>
  </conditionalFormatting>
  <conditionalFormatting sqref="F2735">
    <cfRule type="cellIs" dxfId="538" priority="572" operator="lessThan">
      <formula>0</formula>
    </cfRule>
  </conditionalFormatting>
  <conditionalFormatting sqref="F2735">
    <cfRule type="cellIs" dxfId="537" priority="571" operator="lessThan">
      <formula>0</formula>
    </cfRule>
  </conditionalFormatting>
  <conditionalFormatting sqref="F2736">
    <cfRule type="cellIs" dxfId="536" priority="570" operator="lessThan">
      <formula>0</formula>
    </cfRule>
  </conditionalFormatting>
  <conditionalFormatting sqref="F2736">
    <cfRule type="cellIs" dxfId="535" priority="569" operator="lessThan">
      <formula>0</formula>
    </cfRule>
  </conditionalFormatting>
  <conditionalFormatting sqref="F2736">
    <cfRule type="cellIs" dxfId="534" priority="568" operator="lessThan">
      <formula>0</formula>
    </cfRule>
  </conditionalFormatting>
  <conditionalFormatting sqref="F2737">
    <cfRule type="cellIs" dxfId="533" priority="567" operator="lessThan">
      <formula>0</formula>
    </cfRule>
  </conditionalFormatting>
  <conditionalFormatting sqref="F2737">
    <cfRule type="cellIs" dxfId="532" priority="566" operator="lessThan">
      <formula>0</formula>
    </cfRule>
  </conditionalFormatting>
  <conditionalFormatting sqref="F2737">
    <cfRule type="cellIs" dxfId="531" priority="565" operator="lessThan">
      <formula>0</formula>
    </cfRule>
  </conditionalFormatting>
  <conditionalFormatting sqref="F2738">
    <cfRule type="cellIs" dxfId="530" priority="564" operator="lessThan">
      <formula>0</formula>
    </cfRule>
  </conditionalFormatting>
  <conditionalFormatting sqref="F2738">
    <cfRule type="cellIs" dxfId="529" priority="563" operator="lessThan">
      <formula>0</formula>
    </cfRule>
  </conditionalFormatting>
  <conditionalFormatting sqref="F2738">
    <cfRule type="cellIs" dxfId="528" priority="562" operator="lessThan">
      <formula>0</formula>
    </cfRule>
  </conditionalFormatting>
  <conditionalFormatting sqref="F2739">
    <cfRule type="cellIs" dxfId="527" priority="561" operator="lessThan">
      <formula>0</formula>
    </cfRule>
  </conditionalFormatting>
  <conditionalFormatting sqref="F2739">
    <cfRule type="cellIs" dxfId="526" priority="560" operator="lessThan">
      <formula>0</formula>
    </cfRule>
  </conditionalFormatting>
  <conditionalFormatting sqref="F2739">
    <cfRule type="cellIs" dxfId="525" priority="559" operator="lessThan">
      <formula>0</formula>
    </cfRule>
  </conditionalFormatting>
  <conditionalFormatting sqref="F2740">
    <cfRule type="cellIs" dxfId="524" priority="558" operator="lessThan">
      <formula>0</formula>
    </cfRule>
  </conditionalFormatting>
  <conditionalFormatting sqref="F2740">
    <cfRule type="cellIs" dxfId="523" priority="557" operator="lessThan">
      <formula>0</formula>
    </cfRule>
  </conditionalFormatting>
  <conditionalFormatting sqref="F2740">
    <cfRule type="cellIs" dxfId="522" priority="556" operator="lessThan">
      <formula>0</formula>
    </cfRule>
  </conditionalFormatting>
  <conditionalFormatting sqref="F2741:F2742">
    <cfRule type="cellIs" dxfId="521" priority="555" operator="lessThan">
      <formula>0</formula>
    </cfRule>
  </conditionalFormatting>
  <conditionalFormatting sqref="F2741:F2742">
    <cfRule type="cellIs" dxfId="520" priority="554" operator="lessThan">
      <formula>0</formula>
    </cfRule>
  </conditionalFormatting>
  <conditionalFormatting sqref="F2741:F2742">
    <cfRule type="cellIs" dxfId="519" priority="553" operator="lessThan">
      <formula>0</formula>
    </cfRule>
  </conditionalFormatting>
  <conditionalFormatting sqref="F2743">
    <cfRule type="cellIs" dxfId="518" priority="552" operator="lessThan">
      <formula>0</formula>
    </cfRule>
  </conditionalFormatting>
  <conditionalFormatting sqref="F2743">
    <cfRule type="cellIs" dxfId="517" priority="551" operator="lessThan">
      <formula>0</formula>
    </cfRule>
  </conditionalFormatting>
  <conditionalFormatting sqref="F2743">
    <cfRule type="cellIs" dxfId="516" priority="550" operator="lessThan">
      <formula>0</formula>
    </cfRule>
  </conditionalFormatting>
  <conditionalFormatting sqref="F2744">
    <cfRule type="cellIs" dxfId="515" priority="549" operator="lessThan">
      <formula>0</formula>
    </cfRule>
  </conditionalFormatting>
  <conditionalFormatting sqref="F2744">
    <cfRule type="cellIs" dxfId="514" priority="548" operator="lessThan">
      <formula>0</formula>
    </cfRule>
  </conditionalFormatting>
  <conditionalFormatting sqref="F2744">
    <cfRule type="cellIs" dxfId="513" priority="547" operator="lessThan">
      <formula>0</formula>
    </cfRule>
  </conditionalFormatting>
  <conditionalFormatting sqref="F2745">
    <cfRule type="cellIs" dxfId="512" priority="546" operator="lessThan">
      <formula>0</formula>
    </cfRule>
  </conditionalFormatting>
  <conditionalFormatting sqref="F2745">
    <cfRule type="cellIs" dxfId="511" priority="545" operator="lessThan">
      <formula>0</formula>
    </cfRule>
  </conditionalFormatting>
  <conditionalFormatting sqref="F2745">
    <cfRule type="cellIs" dxfId="510" priority="544" operator="lessThan">
      <formula>0</formula>
    </cfRule>
  </conditionalFormatting>
  <conditionalFormatting sqref="F2746">
    <cfRule type="cellIs" dxfId="509" priority="543" operator="lessThan">
      <formula>0</formula>
    </cfRule>
  </conditionalFormatting>
  <conditionalFormatting sqref="F2746">
    <cfRule type="cellIs" dxfId="508" priority="542" operator="lessThan">
      <formula>0</formula>
    </cfRule>
  </conditionalFormatting>
  <conditionalFormatting sqref="F2746">
    <cfRule type="cellIs" dxfId="507" priority="541" operator="lessThan">
      <formula>0</formula>
    </cfRule>
  </conditionalFormatting>
  <conditionalFormatting sqref="F2747:F2748">
    <cfRule type="cellIs" dxfId="506" priority="540" operator="lessThan">
      <formula>0</formula>
    </cfRule>
  </conditionalFormatting>
  <conditionalFormatting sqref="F2747:F2748">
    <cfRule type="cellIs" dxfId="505" priority="539" operator="lessThan">
      <formula>0</formula>
    </cfRule>
  </conditionalFormatting>
  <conditionalFormatting sqref="F2747:F2748">
    <cfRule type="cellIs" dxfId="504" priority="538" operator="lessThan">
      <formula>0</formula>
    </cfRule>
  </conditionalFormatting>
  <conditionalFormatting sqref="F2749:F2750">
    <cfRule type="cellIs" dxfId="503" priority="537" operator="lessThan">
      <formula>0</formula>
    </cfRule>
  </conditionalFormatting>
  <conditionalFormatting sqref="F2749:F2750">
    <cfRule type="cellIs" dxfId="502" priority="536" operator="lessThan">
      <formula>0</formula>
    </cfRule>
  </conditionalFormatting>
  <conditionalFormatting sqref="F2749:F2750">
    <cfRule type="cellIs" dxfId="501" priority="535" operator="lessThan">
      <formula>0</formula>
    </cfRule>
  </conditionalFormatting>
  <conditionalFormatting sqref="F2751">
    <cfRule type="cellIs" dxfId="500" priority="534" operator="lessThan">
      <formula>0</formula>
    </cfRule>
  </conditionalFormatting>
  <conditionalFormatting sqref="F2751">
    <cfRule type="cellIs" dxfId="499" priority="533" operator="lessThan">
      <formula>0</formula>
    </cfRule>
  </conditionalFormatting>
  <conditionalFormatting sqref="F2751">
    <cfRule type="cellIs" dxfId="498" priority="532" operator="lessThan">
      <formula>0</formula>
    </cfRule>
  </conditionalFormatting>
  <conditionalFormatting sqref="F2752">
    <cfRule type="cellIs" dxfId="497" priority="531" operator="lessThan">
      <formula>0</formula>
    </cfRule>
  </conditionalFormatting>
  <conditionalFormatting sqref="F2752">
    <cfRule type="cellIs" dxfId="496" priority="530" operator="lessThan">
      <formula>0</formula>
    </cfRule>
  </conditionalFormatting>
  <conditionalFormatting sqref="F2752">
    <cfRule type="cellIs" dxfId="495" priority="529" operator="lessThan">
      <formula>0</formula>
    </cfRule>
  </conditionalFormatting>
  <conditionalFormatting sqref="F2753">
    <cfRule type="cellIs" dxfId="494" priority="528" operator="lessThan">
      <formula>0</formula>
    </cfRule>
  </conditionalFormatting>
  <conditionalFormatting sqref="F2753">
    <cfRule type="cellIs" dxfId="493" priority="527" operator="lessThan">
      <formula>0</formula>
    </cfRule>
  </conditionalFormatting>
  <conditionalFormatting sqref="F2753">
    <cfRule type="cellIs" dxfId="492" priority="526" operator="lessThan">
      <formula>0</formula>
    </cfRule>
  </conditionalFormatting>
  <conditionalFormatting sqref="F2754">
    <cfRule type="cellIs" dxfId="491" priority="525" operator="lessThan">
      <formula>0</formula>
    </cfRule>
  </conditionalFormatting>
  <conditionalFormatting sqref="F2754">
    <cfRule type="cellIs" dxfId="490" priority="524" operator="lessThan">
      <formula>0</formula>
    </cfRule>
  </conditionalFormatting>
  <conditionalFormatting sqref="F2754">
    <cfRule type="cellIs" dxfId="489" priority="523" operator="lessThan">
      <formula>0</formula>
    </cfRule>
  </conditionalFormatting>
  <conditionalFormatting sqref="F2755">
    <cfRule type="cellIs" dxfId="488" priority="522" operator="lessThan">
      <formula>0</formula>
    </cfRule>
  </conditionalFormatting>
  <conditionalFormatting sqref="F2755">
    <cfRule type="cellIs" dxfId="487" priority="521" operator="lessThan">
      <formula>0</formula>
    </cfRule>
  </conditionalFormatting>
  <conditionalFormatting sqref="F2755">
    <cfRule type="cellIs" dxfId="486" priority="520" operator="lessThan">
      <formula>0</formula>
    </cfRule>
  </conditionalFormatting>
  <conditionalFormatting sqref="F2756">
    <cfRule type="cellIs" dxfId="485" priority="519" operator="lessThan">
      <formula>0</formula>
    </cfRule>
  </conditionalFormatting>
  <conditionalFormatting sqref="F2756">
    <cfRule type="cellIs" dxfId="484" priority="518" operator="lessThan">
      <formula>0</formula>
    </cfRule>
  </conditionalFormatting>
  <conditionalFormatting sqref="F2756">
    <cfRule type="cellIs" dxfId="483" priority="517" operator="lessThan">
      <formula>0</formula>
    </cfRule>
  </conditionalFormatting>
  <conditionalFormatting sqref="F2757">
    <cfRule type="cellIs" dxfId="482" priority="516" operator="lessThan">
      <formula>0</formula>
    </cfRule>
  </conditionalFormatting>
  <conditionalFormatting sqref="F2757">
    <cfRule type="cellIs" dxfId="481" priority="515" operator="lessThan">
      <formula>0</formula>
    </cfRule>
  </conditionalFormatting>
  <conditionalFormatting sqref="F2757">
    <cfRule type="cellIs" dxfId="480" priority="514" operator="lessThan">
      <formula>0</formula>
    </cfRule>
  </conditionalFormatting>
  <conditionalFormatting sqref="F2758">
    <cfRule type="cellIs" dxfId="479" priority="513" operator="lessThan">
      <formula>0</formula>
    </cfRule>
  </conditionalFormatting>
  <conditionalFormatting sqref="F2758">
    <cfRule type="cellIs" dxfId="478" priority="512" operator="lessThan">
      <formula>0</formula>
    </cfRule>
  </conditionalFormatting>
  <conditionalFormatting sqref="F2758">
    <cfRule type="cellIs" dxfId="477" priority="511" operator="lessThan">
      <formula>0</formula>
    </cfRule>
  </conditionalFormatting>
  <conditionalFormatting sqref="F2759">
    <cfRule type="cellIs" dxfId="476" priority="510" operator="lessThan">
      <formula>0</formula>
    </cfRule>
  </conditionalFormatting>
  <conditionalFormatting sqref="F2759">
    <cfRule type="cellIs" dxfId="475" priority="509" operator="lessThan">
      <formula>0</formula>
    </cfRule>
  </conditionalFormatting>
  <conditionalFormatting sqref="F2759">
    <cfRule type="cellIs" dxfId="474" priority="508" operator="lessThan">
      <formula>0</formula>
    </cfRule>
  </conditionalFormatting>
  <conditionalFormatting sqref="F2760">
    <cfRule type="cellIs" dxfId="473" priority="501" operator="lessThan">
      <formula>0</formula>
    </cfRule>
  </conditionalFormatting>
  <conditionalFormatting sqref="F2760">
    <cfRule type="cellIs" dxfId="472" priority="500" operator="lessThan">
      <formula>0</formula>
    </cfRule>
  </conditionalFormatting>
  <conditionalFormatting sqref="F2760">
    <cfRule type="cellIs" dxfId="471" priority="499" operator="lessThan">
      <formula>0</formula>
    </cfRule>
  </conditionalFormatting>
  <conditionalFormatting sqref="F2761">
    <cfRule type="cellIs" dxfId="470" priority="498" operator="lessThan">
      <formula>0</formula>
    </cfRule>
  </conditionalFormatting>
  <conditionalFormatting sqref="F2761">
    <cfRule type="cellIs" dxfId="469" priority="497" operator="lessThan">
      <formula>0</formula>
    </cfRule>
  </conditionalFormatting>
  <conditionalFormatting sqref="F2761">
    <cfRule type="cellIs" dxfId="468" priority="496" operator="lessThan">
      <formula>0</formula>
    </cfRule>
  </conditionalFormatting>
  <conditionalFormatting sqref="F2762">
    <cfRule type="cellIs" dxfId="467" priority="495" operator="lessThan">
      <formula>0</formula>
    </cfRule>
  </conditionalFormatting>
  <conditionalFormatting sqref="F2762">
    <cfRule type="cellIs" dxfId="466" priority="494" operator="lessThan">
      <formula>0</formula>
    </cfRule>
  </conditionalFormatting>
  <conditionalFormatting sqref="F2762">
    <cfRule type="cellIs" dxfId="465" priority="493" operator="lessThan">
      <formula>0</formula>
    </cfRule>
  </conditionalFormatting>
  <conditionalFormatting sqref="F2763">
    <cfRule type="cellIs" dxfId="464" priority="492" operator="lessThan">
      <formula>0</formula>
    </cfRule>
  </conditionalFormatting>
  <conditionalFormatting sqref="F2763">
    <cfRule type="cellIs" dxfId="463" priority="491" operator="lessThan">
      <formula>0</formula>
    </cfRule>
  </conditionalFormatting>
  <conditionalFormatting sqref="F2763">
    <cfRule type="cellIs" dxfId="462" priority="490" operator="lessThan">
      <formula>0</formula>
    </cfRule>
  </conditionalFormatting>
  <conditionalFormatting sqref="F2764">
    <cfRule type="cellIs" dxfId="461" priority="489" operator="lessThan">
      <formula>0</formula>
    </cfRule>
  </conditionalFormatting>
  <conditionalFormatting sqref="F2764">
    <cfRule type="cellIs" dxfId="460" priority="488" operator="lessThan">
      <formula>0</formula>
    </cfRule>
  </conditionalFormatting>
  <conditionalFormatting sqref="F2764">
    <cfRule type="cellIs" dxfId="459" priority="487" operator="lessThan">
      <formula>0</formula>
    </cfRule>
  </conditionalFormatting>
  <conditionalFormatting sqref="F2765">
    <cfRule type="cellIs" dxfId="458" priority="486" operator="lessThan">
      <formula>0</formula>
    </cfRule>
  </conditionalFormatting>
  <conditionalFormatting sqref="F2765">
    <cfRule type="cellIs" dxfId="457" priority="485" operator="lessThan">
      <formula>0</formula>
    </cfRule>
  </conditionalFormatting>
  <conditionalFormatting sqref="F2765">
    <cfRule type="cellIs" dxfId="456" priority="484" operator="lessThan">
      <formula>0</formula>
    </cfRule>
  </conditionalFormatting>
  <conditionalFormatting sqref="F2766">
    <cfRule type="cellIs" dxfId="455" priority="483" operator="lessThan">
      <formula>0</formula>
    </cfRule>
  </conditionalFormatting>
  <conditionalFormatting sqref="F2766">
    <cfRule type="cellIs" dxfId="454" priority="482" operator="lessThan">
      <formula>0</formula>
    </cfRule>
  </conditionalFormatting>
  <conditionalFormatting sqref="F2766">
    <cfRule type="cellIs" dxfId="453" priority="481" operator="lessThan">
      <formula>0</formula>
    </cfRule>
  </conditionalFormatting>
  <conditionalFormatting sqref="F2767">
    <cfRule type="cellIs" dxfId="452" priority="480" operator="lessThan">
      <formula>0</formula>
    </cfRule>
  </conditionalFormatting>
  <conditionalFormatting sqref="F2767">
    <cfRule type="cellIs" dxfId="451" priority="479" operator="lessThan">
      <formula>0</formula>
    </cfRule>
  </conditionalFormatting>
  <conditionalFormatting sqref="F2767">
    <cfRule type="cellIs" dxfId="450" priority="478" operator="lessThan">
      <formula>0</formula>
    </cfRule>
  </conditionalFormatting>
  <conditionalFormatting sqref="F2768">
    <cfRule type="cellIs" dxfId="449" priority="477" operator="lessThan">
      <formula>0</formula>
    </cfRule>
  </conditionalFormatting>
  <conditionalFormatting sqref="F2768">
    <cfRule type="cellIs" dxfId="448" priority="476" operator="lessThan">
      <formula>0</formula>
    </cfRule>
  </conditionalFormatting>
  <conditionalFormatting sqref="F2768">
    <cfRule type="cellIs" dxfId="447" priority="475" operator="lessThan">
      <formula>0</formula>
    </cfRule>
  </conditionalFormatting>
  <conditionalFormatting sqref="F2769">
    <cfRule type="cellIs" dxfId="446" priority="471" operator="lessThan">
      <formula>0</formula>
    </cfRule>
  </conditionalFormatting>
  <conditionalFormatting sqref="F2769">
    <cfRule type="cellIs" dxfId="445" priority="470" operator="lessThan">
      <formula>0</formula>
    </cfRule>
  </conditionalFormatting>
  <conditionalFormatting sqref="F2769">
    <cfRule type="cellIs" dxfId="444" priority="469" operator="lessThan">
      <formula>0</formula>
    </cfRule>
  </conditionalFormatting>
  <conditionalFormatting sqref="F2770">
    <cfRule type="cellIs" dxfId="443" priority="468" operator="lessThan">
      <formula>0</formula>
    </cfRule>
  </conditionalFormatting>
  <conditionalFormatting sqref="F2770">
    <cfRule type="cellIs" dxfId="442" priority="467" operator="lessThan">
      <formula>0</formula>
    </cfRule>
  </conditionalFormatting>
  <conditionalFormatting sqref="F2770">
    <cfRule type="cellIs" dxfId="441" priority="466" operator="lessThan">
      <formula>0</formula>
    </cfRule>
  </conditionalFormatting>
  <conditionalFormatting sqref="F2771">
    <cfRule type="cellIs" dxfId="440" priority="465" operator="lessThan">
      <formula>0</formula>
    </cfRule>
  </conditionalFormatting>
  <conditionalFormatting sqref="F2771">
    <cfRule type="cellIs" dxfId="439" priority="464" operator="lessThan">
      <formula>0</formula>
    </cfRule>
  </conditionalFormatting>
  <conditionalFormatting sqref="F2771">
    <cfRule type="cellIs" dxfId="438" priority="463" operator="lessThan">
      <formula>0</formula>
    </cfRule>
  </conditionalFormatting>
  <conditionalFormatting sqref="F2772">
    <cfRule type="cellIs" dxfId="437" priority="462" operator="lessThan">
      <formula>0</formula>
    </cfRule>
  </conditionalFormatting>
  <conditionalFormatting sqref="F2772">
    <cfRule type="cellIs" dxfId="436" priority="461" operator="lessThan">
      <formula>0</formula>
    </cfRule>
  </conditionalFormatting>
  <conditionalFormatting sqref="F2772">
    <cfRule type="cellIs" dxfId="435" priority="460" operator="lessThan">
      <formula>0</formula>
    </cfRule>
  </conditionalFormatting>
  <conditionalFormatting sqref="F2773">
    <cfRule type="cellIs" dxfId="434" priority="459" operator="lessThan">
      <formula>0</formula>
    </cfRule>
  </conditionalFormatting>
  <conditionalFormatting sqref="F2773">
    <cfRule type="cellIs" dxfId="433" priority="458" operator="lessThan">
      <formula>0</formula>
    </cfRule>
  </conditionalFormatting>
  <conditionalFormatting sqref="F2773">
    <cfRule type="cellIs" dxfId="432" priority="457" operator="lessThan">
      <formula>0</formula>
    </cfRule>
  </conditionalFormatting>
  <conditionalFormatting sqref="F2775">
    <cfRule type="cellIs" dxfId="431" priority="453" operator="lessThan">
      <formula>0</formula>
    </cfRule>
  </conditionalFormatting>
  <conditionalFormatting sqref="F2775">
    <cfRule type="cellIs" dxfId="430" priority="452" operator="lessThan">
      <formula>0</formula>
    </cfRule>
  </conditionalFormatting>
  <conditionalFormatting sqref="F2775">
    <cfRule type="cellIs" dxfId="429" priority="451" operator="lessThan">
      <formula>0</formula>
    </cfRule>
  </conditionalFormatting>
  <conditionalFormatting sqref="F2776">
    <cfRule type="cellIs" dxfId="428" priority="450" operator="lessThan">
      <formula>0</formula>
    </cfRule>
  </conditionalFormatting>
  <conditionalFormatting sqref="F2776">
    <cfRule type="cellIs" dxfId="427" priority="449" operator="lessThan">
      <formula>0</formula>
    </cfRule>
  </conditionalFormatting>
  <conditionalFormatting sqref="F2776">
    <cfRule type="cellIs" dxfId="426" priority="448" operator="lessThan">
      <formula>0</formula>
    </cfRule>
  </conditionalFormatting>
  <conditionalFormatting sqref="F2777">
    <cfRule type="cellIs" dxfId="425" priority="447" operator="lessThan">
      <formula>0</formula>
    </cfRule>
  </conditionalFormatting>
  <conditionalFormatting sqref="F2777">
    <cfRule type="cellIs" dxfId="424" priority="446" operator="lessThan">
      <formula>0</formula>
    </cfRule>
  </conditionalFormatting>
  <conditionalFormatting sqref="F2777">
    <cfRule type="cellIs" dxfId="423" priority="445" operator="lessThan">
      <formula>0</formula>
    </cfRule>
  </conditionalFormatting>
  <conditionalFormatting sqref="F2778">
    <cfRule type="cellIs" dxfId="422" priority="444" operator="lessThan">
      <formula>0</formula>
    </cfRule>
  </conditionalFormatting>
  <conditionalFormatting sqref="F2778">
    <cfRule type="cellIs" dxfId="421" priority="443" operator="lessThan">
      <formula>0</formula>
    </cfRule>
  </conditionalFormatting>
  <conditionalFormatting sqref="F2778">
    <cfRule type="cellIs" dxfId="420" priority="442" operator="lessThan">
      <formula>0</formula>
    </cfRule>
  </conditionalFormatting>
  <conditionalFormatting sqref="F2779">
    <cfRule type="cellIs" dxfId="419" priority="441" operator="lessThan">
      <formula>0</formula>
    </cfRule>
  </conditionalFormatting>
  <conditionalFormatting sqref="F2779">
    <cfRule type="cellIs" dxfId="418" priority="440" operator="lessThan">
      <formula>0</formula>
    </cfRule>
  </conditionalFormatting>
  <conditionalFormatting sqref="F2779">
    <cfRule type="cellIs" dxfId="417" priority="439" operator="lessThan">
      <formula>0</formula>
    </cfRule>
  </conditionalFormatting>
  <conditionalFormatting sqref="F2780">
    <cfRule type="cellIs" dxfId="416" priority="438" operator="lessThan">
      <formula>0</formula>
    </cfRule>
  </conditionalFormatting>
  <conditionalFormatting sqref="F2780">
    <cfRule type="cellIs" dxfId="415" priority="437" operator="lessThan">
      <formula>0</formula>
    </cfRule>
  </conditionalFormatting>
  <conditionalFormatting sqref="F2780">
    <cfRule type="cellIs" dxfId="414" priority="436" operator="lessThan">
      <formula>0</formula>
    </cfRule>
  </conditionalFormatting>
  <conditionalFormatting sqref="F2781">
    <cfRule type="cellIs" dxfId="413" priority="435" operator="lessThan">
      <formula>0</formula>
    </cfRule>
  </conditionalFormatting>
  <conditionalFormatting sqref="F2781">
    <cfRule type="cellIs" dxfId="412" priority="434" operator="lessThan">
      <formula>0</formula>
    </cfRule>
  </conditionalFormatting>
  <conditionalFormatting sqref="F2781">
    <cfRule type="cellIs" dxfId="411" priority="433" operator="lessThan">
      <formula>0</formula>
    </cfRule>
  </conditionalFormatting>
  <conditionalFormatting sqref="F2782:F2785">
    <cfRule type="cellIs" dxfId="410" priority="432" operator="lessThan">
      <formula>0</formula>
    </cfRule>
  </conditionalFormatting>
  <conditionalFormatting sqref="F2782:F2785">
    <cfRule type="cellIs" dxfId="409" priority="431" operator="lessThan">
      <formula>0</formula>
    </cfRule>
  </conditionalFormatting>
  <conditionalFormatting sqref="F2782:F2785">
    <cfRule type="cellIs" dxfId="408" priority="430" operator="lessThan">
      <formula>0</formula>
    </cfRule>
  </conditionalFormatting>
  <conditionalFormatting sqref="F2786">
    <cfRule type="cellIs" dxfId="407" priority="429" operator="lessThan">
      <formula>0</formula>
    </cfRule>
  </conditionalFormatting>
  <conditionalFormatting sqref="F2786">
    <cfRule type="cellIs" dxfId="406" priority="428" operator="lessThan">
      <formula>0</formula>
    </cfRule>
  </conditionalFormatting>
  <conditionalFormatting sqref="F2786">
    <cfRule type="cellIs" dxfId="405" priority="427" operator="lessThan">
      <formula>0</formula>
    </cfRule>
  </conditionalFormatting>
  <conditionalFormatting sqref="F2787">
    <cfRule type="cellIs" dxfId="404" priority="426" operator="lessThan">
      <formula>0</formula>
    </cfRule>
  </conditionalFormatting>
  <conditionalFormatting sqref="F2787">
    <cfRule type="cellIs" dxfId="403" priority="425" operator="lessThan">
      <formula>0</formula>
    </cfRule>
  </conditionalFormatting>
  <conditionalFormatting sqref="F2787">
    <cfRule type="cellIs" dxfId="402" priority="424" operator="lessThan">
      <formula>0</formula>
    </cfRule>
  </conditionalFormatting>
  <conditionalFormatting sqref="F2788">
    <cfRule type="cellIs" dxfId="401" priority="423" operator="lessThan">
      <formula>0</formula>
    </cfRule>
  </conditionalFormatting>
  <conditionalFormatting sqref="F2788">
    <cfRule type="cellIs" dxfId="400" priority="422" operator="lessThan">
      <formula>0</formula>
    </cfRule>
  </conditionalFormatting>
  <conditionalFormatting sqref="F2788">
    <cfRule type="cellIs" dxfId="399" priority="421" operator="lessThan">
      <formula>0</formula>
    </cfRule>
  </conditionalFormatting>
  <conditionalFormatting sqref="F2789">
    <cfRule type="cellIs" dxfId="398" priority="418" operator="lessThan">
      <formula>0</formula>
    </cfRule>
  </conditionalFormatting>
  <conditionalFormatting sqref="F2789">
    <cfRule type="cellIs" dxfId="397" priority="420" operator="lessThan">
      <formula>0</formula>
    </cfRule>
  </conditionalFormatting>
  <conditionalFormatting sqref="F2789">
    <cfRule type="cellIs" dxfId="396" priority="419" operator="lessThan">
      <formula>0</formula>
    </cfRule>
  </conditionalFormatting>
  <conditionalFormatting sqref="F2790">
    <cfRule type="cellIs" dxfId="395" priority="415" operator="lessThan">
      <formula>0</formula>
    </cfRule>
  </conditionalFormatting>
  <conditionalFormatting sqref="F2790">
    <cfRule type="cellIs" dxfId="394" priority="417" operator="lessThan">
      <formula>0</formula>
    </cfRule>
  </conditionalFormatting>
  <conditionalFormatting sqref="F2790">
    <cfRule type="cellIs" dxfId="393" priority="416" operator="lessThan">
      <formula>0</formula>
    </cfRule>
  </conditionalFormatting>
  <conditionalFormatting sqref="F2791">
    <cfRule type="cellIs" dxfId="392" priority="412" operator="lessThan">
      <formula>0</formula>
    </cfRule>
  </conditionalFormatting>
  <conditionalFormatting sqref="F2791">
    <cfRule type="cellIs" dxfId="391" priority="414" operator="lessThan">
      <formula>0</formula>
    </cfRule>
  </conditionalFormatting>
  <conditionalFormatting sqref="F2791">
    <cfRule type="cellIs" dxfId="390" priority="413" operator="lessThan">
      <formula>0</formula>
    </cfRule>
  </conditionalFormatting>
  <conditionalFormatting sqref="F2792">
    <cfRule type="cellIs" dxfId="389" priority="409" operator="lessThan">
      <formula>0</formula>
    </cfRule>
  </conditionalFormatting>
  <conditionalFormatting sqref="F2792">
    <cfRule type="cellIs" dxfId="388" priority="411" operator="lessThan">
      <formula>0</formula>
    </cfRule>
  </conditionalFormatting>
  <conditionalFormatting sqref="F2792">
    <cfRule type="cellIs" dxfId="387" priority="410" operator="lessThan">
      <formula>0</formula>
    </cfRule>
  </conditionalFormatting>
  <conditionalFormatting sqref="F2793">
    <cfRule type="cellIs" dxfId="386" priority="406" operator="lessThan">
      <formula>0</formula>
    </cfRule>
  </conditionalFormatting>
  <conditionalFormatting sqref="F2793">
    <cfRule type="cellIs" dxfId="385" priority="408" operator="lessThan">
      <formula>0</formula>
    </cfRule>
  </conditionalFormatting>
  <conditionalFormatting sqref="F2793">
    <cfRule type="cellIs" dxfId="384" priority="407" operator="lessThan">
      <formula>0</formula>
    </cfRule>
  </conditionalFormatting>
  <conditionalFormatting sqref="F2794">
    <cfRule type="cellIs" dxfId="383" priority="403" operator="lessThan">
      <formula>0</formula>
    </cfRule>
  </conditionalFormatting>
  <conditionalFormatting sqref="F2794">
    <cfRule type="cellIs" dxfId="382" priority="405" operator="lessThan">
      <formula>0</formula>
    </cfRule>
  </conditionalFormatting>
  <conditionalFormatting sqref="F2794">
    <cfRule type="cellIs" dxfId="381" priority="404" operator="lessThan">
      <formula>0</formula>
    </cfRule>
  </conditionalFormatting>
  <conditionalFormatting sqref="F2795">
    <cfRule type="cellIs" dxfId="380" priority="400" operator="lessThan">
      <formula>0</formula>
    </cfRule>
  </conditionalFormatting>
  <conditionalFormatting sqref="F2795">
    <cfRule type="cellIs" dxfId="379" priority="402" operator="lessThan">
      <formula>0</formula>
    </cfRule>
  </conditionalFormatting>
  <conditionalFormatting sqref="F2795">
    <cfRule type="cellIs" dxfId="378" priority="401" operator="lessThan">
      <formula>0</formula>
    </cfRule>
  </conditionalFormatting>
  <conditionalFormatting sqref="F2796">
    <cfRule type="cellIs" dxfId="377" priority="397" operator="lessThan">
      <formula>0</formula>
    </cfRule>
  </conditionalFormatting>
  <conditionalFormatting sqref="F2796">
    <cfRule type="cellIs" dxfId="376" priority="399" operator="lessThan">
      <formula>0</formula>
    </cfRule>
  </conditionalFormatting>
  <conditionalFormatting sqref="F2796">
    <cfRule type="cellIs" dxfId="375" priority="398" operator="lessThan">
      <formula>0</formula>
    </cfRule>
  </conditionalFormatting>
  <conditionalFormatting sqref="F2797">
    <cfRule type="cellIs" dxfId="374" priority="394" operator="lessThan">
      <formula>0</formula>
    </cfRule>
  </conditionalFormatting>
  <conditionalFormatting sqref="F2797">
    <cfRule type="cellIs" dxfId="373" priority="396" operator="lessThan">
      <formula>0</formula>
    </cfRule>
  </conditionalFormatting>
  <conditionalFormatting sqref="F2797">
    <cfRule type="cellIs" dxfId="372" priority="395" operator="lessThan">
      <formula>0</formula>
    </cfRule>
  </conditionalFormatting>
  <conditionalFormatting sqref="F2798">
    <cfRule type="cellIs" dxfId="371" priority="391" operator="lessThan">
      <formula>0</formula>
    </cfRule>
  </conditionalFormatting>
  <conditionalFormatting sqref="F2798">
    <cfRule type="cellIs" dxfId="370" priority="393" operator="lessThan">
      <formula>0</formula>
    </cfRule>
  </conditionalFormatting>
  <conditionalFormatting sqref="F2798">
    <cfRule type="cellIs" dxfId="369" priority="392" operator="lessThan">
      <formula>0</formula>
    </cfRule>
  </conditionalFormatting>
  <conditionalFormatting sqref="F2799">
    <cfRule type="cellIs" dxfId="368" priority="388" operator="lessThan">
      <formula>0</formula>
    </cfRule>
  </conditionalFormatting>
  <conditionalFormatting sqref="F2799">
    <cfRule type="cellIs" dxfId="367" priority="390" operator="lessThan">
      <formula>0</formula>
    </cfRule>
  </conditionalFormatting>
  <conditionalFormatting sqref="F2799">
    <cfRule type="cellIs" dxfId="366" priority="389" operator="lessThan">
      <formula>0</formula>
    </cfRule>
  </conditionalFormatting>
  <conditionalFormatting sqref="F2800">
    <cfRule type="cellIs" dxfId="365" priority="385" operator="lessThan">
      <formula>0</formula>
    </cfRule>
  </conditionalFormatting>
  <conditionalFormatting sqref="F2800">
    <cfRule type="cellIs" dxfId="364" priority="387" operator="lessThan">
      <formula>0</formula>
    </cfRule>
  </conditionalFormatting>
  <conditionalFormatting sqref="F2800">
    <cfRule type="cellIs" dxfId="363" priority="386" operator="lessThan">
      <formula>0</formula>
    </cfRule>
  </conditionalFormatting>
  <conditionalFormatting sqref="F2801">
    <cfRule type="cellIs" dxfId="362" priority="382" operator="lessThan">
      <formula>0</formula>
    </cfRule>
  </conditionalFormatting>
  <conditionalFormatting sqref="F2801">
    <cfRule type="cellIs" dxfId="361" priority="384" operator="lessThan">
      <formula>0</formula>
    </cfRule>
  </conditionalFormatting>
  <conditionalFormatting sqref="F2801">
    <cfRule type="cellIs" dxfId="360" priority="383" operator="lessThan">
      <formula>0</formula>
    </cfRule>
  </conditionalFormatting>
  <conditionalFormatting sqref="F2802">
    <cfRule type="cellIs" dxfId="359" priority="379" operator="lessThan">
      <formula>0</formula>
    </cfRule>
  </conditionalFormatting>
  <conditionalFormatting sqref="F2802">
    <cfRule type="cellIs" dxfId="358" priority="381" operator="lessThan">
      <formula>0</formula>
    </cfRule>
  </conditionalFormatting>
  <conditionalFormatting sqref="F2802">
    <cfRule type="cellIs" dxfId="357" priority="380" operator="lessThan">
      <formula>0</formula>
    </cfRule>
  </conditionalFormatting>
  <conditionalFormatting sqref="F2803">
    <cfRule type="cellIs" dxfId="356" priority="376" operator="lessThan">
      <formula>0</formula>
    </cfRule>
  </conditionalFormatting>
  <conditionalFormatting sqref="F2803">
    <cfRule type="cellIs" dxfId="355" priority="378" operator="lessThan">
      <formula>0</formula>
    </cfRule>
  </conditionalFormatting>
  <conditionalFormatting sqref="F2803">
    <cfRule type="cellIs" dxfId="354" priority="377" operator="lessThan">
      <formula>0</formula>
    </cfRule>
  </conditionalFormatting>
  <conditionalFormatting sqref="F2804">
    <cfRule type="cellIs" dxfId="353" priority="373" operator="lessThan">
      <formula>0</formula>
    </cfRule>
  </conditionalFormatting>
  <conditionalFormatting sqref="F2804">
    <cfRule type="cellIs" dxfId="352" priority="375" operator="lessThan">
      <formula>0</formula>
    </cfRule>
  </conditionalFormatting>
  <conditionalFormatting sqref="F2804">
    <cfRule type="cellIs" dxfId="351" priority="374" operator="lessThan">
      <formula>0</formula>
    </cfRule>
  </conditionalFormatting>
  <conditionalFormatting sqref="F2805">
    <cfRule type="cellIs" dxfId="350" priority="370" operator="lessThan">
      <formula>0</formula>
    </cfRule>
  </conditionalFormatting>
  <conditionalFormatting sqref="F2805">
    <cfRule type="cellIs" dxfId="349" priority="372" operator="lessThan">
      <formula>0</formula>
    </cfRule>
  </conditionalFormatting>
  <conditionalFormatting sqref="F2805">
    <cfRule type="cellIs" dxfId="348" priority="371" operator="lessThan">
      <formula>0</formula>
    </cfRule>
  </conditionalFormatting>
  <conditionalFormatting sqref="F2806">
    <cfRule type="cellIs" dxfId="347" priority="367" operator="lessThan">
      <formula>0</formula>
    </cfRule>
  </conditionalFormatting>
  <conditionalFormatting sqref="F2806">
    <cfRule type="cellIs" dxfId="346" priority="369" operator="lessThan">
      <formula>0</formula>
    </cfRule>
  </conditionalFormatting>
  <conditionalFormatting sqref="F2806">
    <cfRule type="cellIs" dxfId="345" priority="368" operator="lessThan">
      <formula>0</formula>
    </cfRule>
  </conditionalFormatting>
  <conditionalFormatting sqref="F2807">
    <cfRule type="cellIs" dxfId="344" priority="364" operator="lessThan">
      <formula>0</formula>
    </cfRule>
  </conditionalFormatting>
  <conditionalFormatting sqref="F2807">
    <cfRule type="cellIs" dxfId="343" priority="366" operator="lessThan">
      <formula>0</formula>
    </cfRule>
  </conditionalFormatting>
  <conditionalFormatting sqref="F2807">
    <cfRule type="cellIs" dxfId="342" priority="365" operator="lessThan">
      <formula>0</formula>
    </cfRule>
  </conditionalFormatting>
  <conditionalFormatting sqref="F2808">
    <cfRule type="cellIs" dxfId="341" priority="361" operator="lessThan">
      <formula>0</formula>
    </cfRule>
  </conditionalFormatting>
  <conditionalFormatting sqref="F2808">
    <cfRule type="cellIs" dxfId="340" priority="363" operator="lessThan">
      <formula>0</formula>
    </cfRule>
  </conditionalFormatting>
  <conditionalFormatting sqref="F2808">
    <cfRule type="cellIs" dxfId="339" priority="362" operator="lessThan">
      <formula>0</formula>
    </cfRule>
  </conditionalFormatting>
  <conditionalFormatting sqref="F2809">
    <cfRule type="cellIs" dxfId="338" priority="358" operator="lessThan">
      <formula>0</formula>
    </cfRule>
  </conditionalFormatting>
  <conditionalFormatting sqref="F2809">
    <cfRule type="cellIs" dxfId="337" priority="360" operator="lessThan">
      <formula>0</formula>
    </cfRule>
  </conditionalFormatting>
  <conditionalFormatting sqref="F2809">
    <cfRule type="cellIs" dxfId="336" priority="359" operator="lessThan">
      <formula>0</formula>
    </cfRule>
  </conditionalFormatting>
  <conditionalFormatting sqref="F2810">
    <cfRule type="cellIs" dxfId="335" priority="355" operator="lessThan">
      <formula>0</formula>
    </cfRule>
  </conditionalFormatting>
  <conditionalFormatting sqref="F2810">
    <cfRule type="cellIs" dxfId="334" priority="357" operator="lessThan">
      <formula>0</formula>
    </cfRule>
  </conditionalFormatting>
  <conditionalFormatting sqref="F2810">
    <cfRule type="cellIs" dxfId="333" priority="356" operator="lessThan">
      <formula>0</formula>
    </cfRule>
  </conditionalFormatting>
  <conditionalFormatting sqref="F2811">
    <cfRule type="cellIs" dxfId="332" priority="352" operator="lessThan">
      <formula>0</formula>
    </cfRule>
  </conditionalFormatting>
  <conditionalFormatting sqref="F2811">
    <cfRule type="cellIs" dxfId="331" priority="354" operator="lessThan">
      <formula>0</formula>
    </cfRule>
  </conditionalFormatting>
  <conditionalFormatting sqref="F2811">
    <cfRule type="cellIs" dxfId="330" priority="353" operator="lessThan">
      <formula>0</formula>
    </cfRule>
  </conditionalFormatting>
  <conditionalFormatting sqref="F2812">
    <cfRule type="cellIs" dxfId="329" priority="349" operator="lessThan">
      <formula>0</formula>
    </cfRule>
  </conditionalFormatting>
  <conditionalFormatting sqref="F2812">
    <cfRule type="cellIs" dxfId="328" priority="351" operator="lessThan">
      <formula>0</formula>
    </cfRule>
  </conditionalFormatting>
  <conditionalFormatting sqref="F2812">
    <cfRule type="cellIs" dxfId="327" priority="350" operator="lessThan">
      <formula>0</formula>
    </cfRule>
  </conditionalFormatting>
  <conditionalFormatting sqref="F2813">
    <cfRule type="cellIs" dxfId="326" priority="346" operator="lessThan">
      <formula>0</formula>
    </cfRule>
  </conditionalFormatting>
  <conditionalFormatting sqref="F2813">
    <cfRule type="cellIs" dxfId="325" priority="348" operator="lessThan">
      <formula>0</formula>
    </cfRule>
  </conditionalFormatting>
  <conditionalFormatting sqref="F2813">
    <cfRule type="cellIs" dxfId="324" priority="347" operator="lessThan">
      <formula>0</formula>
    </cfRule>
  </conditionalFormatting>
  <conditionalFormatting sqref="F2814">
    <cfRule type="cellIs" dxfId="323" priority="343" operator="lessThan">
      <formula>0</formula>
    </cfRule>
  </conditionalFormatting>
  <conditionalFormatting sqref="F2814">
    <cfRule type="cellIs" dxfId="322" priority="345" operator="lessThan">
      <formula>0</formula>
    </cfRule>
  </conditionalFormatting>
  <conditionalFormatting sqref="F2814">
    <cfRule type="cellIs" dxfId="321" priority="344" operator="lessThan">
      <formula>0</formula>
    </cfRule>
  </conditionalFormatting>
  <conditionalFormatting sqref="F2815">
    <cfRule type="cellIs" dxfId="320" priority="340" operator="lessThan">
      <formula>0</formula>
    </cfRule>
  </conditionalFormatting>
  <conditionalFormatting sqref="F2815">
    <cfRule type="cellIs" dxfId="319" priority="342" operator="lessThan">
      <formula>0</formula>
    </cfRule>
  </conditionalFormatting>
  <conditionalFormatting sqref="F2815">
    <cfRule type="cellIs" dxfId="318" priority="341" operator="lessThan">
      <formula>0</formula>
    </cfRule>
  </conditionalFormatting>
  <conditionalFormatting sqref="F2816">
    <cfRule type="cellIs" dxfId="317" priority="337" operator="lessThan">
      <formula>0</formula>
    </cfRule>
  </conditionalFormatting>
  <conditionalFormatting sqref="F2816">
    <cfRule type="cellIs" dxfId="316" priority="339" operator="lessThan">
      <formula>0</formula>
    </cfRule>
  </conditionalFormatting>
  <conditionalFormatting sqref="F2816">
    <cfRule type="cellIs" dxfId="315" priority="338" operator="lessThan">
      <formula>0</formula>
    </cfRule>
  </conditionalFormatting>
  <conditionalFormatting sqref="F2817">
    <cfRule type="cellIs" dxfId="314" priority="334" operator="lessThan">
      <formula>0</formula>
    </cfRule>
  </conditionalFormatting>
  <conditionalFormatting sqref="F2817">
    <cfRule type="cellIs" dxfId="313" priority="336" operator="lessThan">
      <formula>0</formula>
    </cfRule>
  </conditionalFormatting>
  <conditionalFormatting sqref="F2817">
    <cfRule type="cellIs" dxfId="312" priority="335" operator="lessThan">
      <formula>0</formula>
    </cfRule>
  </conditionalFormatting>
  <conditionalFormatting sqref="F2818">
    <cfRule type="cellIs" dxfId="311" priority="331" operator="lessThan">
      <formula>0</formula>
    </cfRule>
  </conditionalFormatting>
  <conditionalFormatting sqref="F2818">
    <cfRule type="cellIs" dxfId="310" priority="333" operator="lessThan">
      <formula>0</formula>
    </cfRule>
  </conditionalFormatting>
  <conditionalFormatting sqref="F2818">
    <cfRule type="cellIs" dxfId="309" priority="332" operator="lessThan">
      <formula>0</formula>
    </cfRule>
  </conditionalFormatting>
  <conditionalFormatting sqref="F2819">
    <cfRule type="cellIs" dxfId="308" priority="328" operator="lessThan">
      <formula>0</formula>
    </cfRule>
  </conditionalFormatting>
  <conditionalFormatting sqref="F2819">
    <cfRule type="cellIs" dxfId="307" priority="330" operator="lessThan">
      <formula>0</formula>
    </cfRule>
  </conditionalFormatting>
  <conditionalFormatting sqref="F2819">
    <cfRule type="cellIs" dxfId="306" priority="329" operator="lessThan">
      <formula>0</formula>
    </cfRule>
  </conditionalFormatting>
  <conditionalFormatting sqref="F2820">
    <cfRule type="cellIs" dxfId="305" priority="325" operator="lessThan">
      <formula>0</formula>
    </cfRule>
  </conditionalFormatting>
  <conditionalFormatting sqref="F2820">
    <cfRule type="cellIs" dxfId="304" priority="327" operator="lessThan">
      <formula>0</formula>
    </cfRule>
  </conditionalFormatting>
  <conditionalFormatting sqref="F2820">
    <cfRule type="cellIs" dxfId="303" priority="326" operator="lessThan">
      <formula>0</formula>
    </cfRule>
  </conditionalFormatting>
  <conditionalFormatting sqref="F2821">
    <cfRule type="cellIs" dxfId="302" priority="322" operator="lessThan">
      <formula>0</formula>
    </cfRule>
  </conditionalFormatting>
  <conditionalFormatting sqref="F2821">
    <cfRule type="cellIs" dxfId="301" priority="324" operator="lessThan">
      <formula>0</formula>
    </cfRule>
  </conditionalFormatting>
  <conditionalFormatting sqref="F2821">
    <cfRule type="cellIs" dxfId="300" priority="323" operator="lessThan">
      <formula>0</formula>
    </cfRule>
  </conditionalFormatting>
  <conditionalFormatting sqref="F2822">
    <cfRule type="cellIs" dxfId="299" priority="319" operator="lessThan">
      <formula>0</formula>
    </cfRule>
  </conditionalFormatting>
  <conditionalFormatting sqref="F2822">
    <cfRule type="cellIs" dxfId="298" priority="321" operator="lessThan">
      <formula>0</formula>
    </cfRule>
  </conditionalFormatting>
  <conditionalFormatting sqref="F2822">
    <cfRule type="cellIs" dxfId="297" priority="320" operator="lessThan">
      <formula>0</formula>
    </cfRule>
  </conditionalFormatting>
  <conditionalFormatting sqref="F2823">
    <cfRule type="cellIs" dxfId="296" priority="316" operator="lessThan">
      <formula>0</formula>
    </cfRule>
  </conditionalFormatting>
  <conditionalFormatting sqref="F2823">
    <cfRule type="cellIs" dxfId="295" priority="318" operator="lessThan">
      <formula>0</formula>
    </cfRule>
  </conditionalFormatting>
  <conditionalFormatting sqref="F2823">
    <cfRule type="cellIs" dxfId="294" priority="317" operator="lessThan">
      <formula>0</formula>
    </cfRule>
  </conditionalFormatting>
  <conditionalFormatting sqref="F2824">
    <cfRule type="cellIs" dxfId="293" priority="313" operator="lessThan">
      <formula>0</formula>
    </cfRule>
  </conditionalFormatting>
  <conditionalFormatting sqref="F2824">
    <cfRule type="cellIs" dxfId="292" priority="315" operator="lessThan">
      <formula>0</formula>
    </cfRule>
  </conditionalFormatting>
  <conditionalFormatting sqref="F2824">
    <cfRule type="cellIs" dxfId="291" priority="314" operator="lessThan">
      <formula>0</formula>
    </cfRule>
  </conditionalFormatting>
  <conditionalFormatting sqref="F2825">
    <cfRule type="cellIs" dxfId="290" priority="310" operator="lessThan">
      <formula>0</formula>
    </cfRule>
  </conditionalFormatting>
  <conditionalFormatting sqref="F2825">
    <cfRule type="cellIs" dxfId="289" priority="312" operator="lessThan">
      <formula>0</formula>
    </cfRule>
  </conditionalFormatting>
  <conditionalFormatting sqref="F2825">
    <cfRule type="cellIs" dxfId="288" priority="311" operator="lessThan">
      <formula>0</formula>
    </cfRule>
  </conditionalFormatting>
  <conditionalFormatting sqref="F2826">
    <cfRule type="cellIs" dxfId="287" priority="307" operator="lessThan">
      <formula>0</formula>
    </cfRule>
  </conditionalFormatting>
  <conditionalFormatting sqref="F2826">
    <cfRule type="cellIs" dxfId="286" priority="309" operator="lessThan">
      <formula>0</formula>
    </cfRule>
  </conditionalFormatting>
  <conditionalFormatting sqref="F2826">
    <cfRule type="cellIs" dxfId="285" priority="308" operator="lessThan">
      <formula>0</formula>
    </cfRule>
  </conditionalFormatting>
  <conditionalFormatting sqref="F2827">
    <cfRule type="cellIs" dxfId="284" priority="304" operator="lessThan">
      <formula>0</formula>
    </cfRule>
  </conditionalFormatting>
  <conditionalFormatting sqref="F2827">
    <cfRule type="cellIs" dxfId="283" priority="306" operator="lessThan">
      <formula>0</formula>
    </cfRule>
  </conditionalFormatting>
  <conditionalFormatting sqref="F2827">
    <cfRule type="cellIs" dxfId="282" priority="305" operator="lessThan">
      <formula>0</formula>
    </cfRule>
  </conditionalFormatting>
  <conditionalFormatting sqref="F2828">
    <cfRule type="cellIs" dxfId="281" priority="301" operator="lessThan">
      <formula>0</formula>
    </cfRule>
  </conditionalFormatting>
  <conditionalFormatting sqref="F2828">
    <cfRule type="cellIs" dxfId="280" priority="303" operator="lessThan">
      <formula>0</formula>
    </cfRule>
  </conditionalFormatting>
  <conditionalFormatting sqref="F2828">
    <cfRule type="cellIs" dxfId="279" priority="302" operator="lessThan">
      <formula>0</formula>
    </cfRule>
  </conditionalFormatting>
  <conditionalFormatting sqref="F2829">
    <cfRule type="cellIs" dxfId="278" priority="298" operator="lessThan">
      <formula>0</formula>
    </cfRule>
  </conditionalFormatting>
  <conditionalFormatting sqref="F2829">
    <cfRule type="cellIs" dxfId="277" priority="300" operator="lessThan">
      <formula>0</formula>
    </cfRule>
  </conditionalFormatting>
  <conditionalFormatting sqref="F2829">
    <cfRule type="cellIs" dxfId="276" priority="299" operator="lessThan">
      <formula>0</formula>
    </cfRule>
  </conditionalFormatting>
  <conditionalFormatting sqref="F2830">
    <cfRule type="cellIs" dxfId="275" priority="295" operator="lessThan">
      <formula>0</formula>
    </cfRule>
  </conditionalFormatting>
  <conditionalFormatting sqref="F2830">
    <cfRule type="cellIs" dxfId="274" priority="297" operator="lessThan">
      <formula>0</formula>
    </cfRule>
  </conditionalFormatting>
  <conditionalFormatting sqref="F2830">
    <cfRule type="cellIs" dxfId="273" priority="296" operator="lessThan">
      <formula>0</formula>
    </cfRule>
  </conditionalFormatting>
  <conditionalFormatting sqref="F2831">
    <cfRule type="cellIs" dxfId="272" priority="292" operator="lessThan">
      <formula>0</formula>
    </cfRule>
  </conditionalFormatting>
  <conditionalFormatting sqref="F2831">
    <cfRule type="cellIs" dxfId="271" priority="294" operator="lessThan">
      <formula>0</formula>
    </cfRule>
  </conditionalFormatting>
  <conditionalFormatting sqref="F2831">
    <cfRule type="cellIs" dxfId="270" priority="293" operator="lessThan">
      <formula>0</formula>
    </cfRule>
  </conditionalFormatting>
  <conditionalFormatting sqref="F2832">
    <cfRule type="cellIs" dxfId="269" priority="289" operator="lessThan">
      <formula>0</formula>
    </cfRule>
  </conditionalFormatting>
  <conditionalFormatting sqref="F2832">
    <cfRule type="cellIs" dxfId="268" priority="291" operator="lessThan">
      <formula>0</formula>
    </cfRule>
  </conditionalFormatting>
  <conditionalFormatting sqref="F2832">
    <cfRule type="cellIs" dxfId="267" priority="290" operator="lessThan">
      <formula>0</formula>
    </cfRule>
  </conditionalFormatting>
  <conditionalFormatting sqref="F2833">
    <cfRule type="cellIs" dxfId="266" priority="286" operator="lessThan">
      <formula>0</formula>
    </cfRule>
  </conditionalFormatting>
  <conditionalFormatting sqref="F2833">
    <cfRule type="cellIs" dxfId="265" priority="288" operator="lessThan">
      <formula>0</formula>
    </cfRule>
  </conditionalFormatting>
  <conditionalFormatting sqref="F2833">
    <cfRule type="cellIs" dxfId="264" priority="287" operator="lessThan">
      <formula>0</formula>
    </cfRule>
  </conditionalFormatting>
  <conditionalFormatting sqref="F2834">
    <cfRule type="cellIs" dxfId="263" priority="283" operator="lessThan">
      <formula>0</formula>
    </cfRule>
  </conditionalFormatting>
  <conditionalFormatting sqref="F2834">
    <cfRule type="cellIs" dxfId="262" priority="285" operator="lessThan">
      <formula>0</formula>
    </cfRule>
  </conditionalFormatting>
  <conditionalFormatting sqref="F2834">
    <cfRule type="cellIs" dxfId="261" priority="284" operator="lessThan">
      <formula>0</formula>
    </cfRule>
  </conditionalFormatting>
  <conditionalFormatting sqref="F2835">
    <cfRule type="cellIs" dxfId="260" priority="280" operator="lessThan">
      <formula>0</formula>
    </cfRule>
  </conditionalFormatting>
  <conditionalFormatting sqref="F2835">
    <cfRule type="cellIs" dxfId="259" priority="282" operator="lessThan">
      <formula>0</formula>
    </cfRule>
  </conditionalFormatting>
  <conditionalFormatting sqref="F2835">
    <cfRule type="cellIs" dxfId="258" priority="281" operator="lessThan">
      <formula>0</formula>
    </cfRule>
  </conditionalFormatting>
  <conditionalFormatting sqref="F2836">
    <cfRule type="cellIs" dxfId="257" priority="277" operator="lessThan">
      <formula>0</formula>
    </cfRule>
  </conditionalFormatting>
  <conditionalFormatting sqref="F2836">
    <cfRule type="cellIs" dxfId="256" priority="279" operator="lessThan">
      <formula>0</formula>
    </cfRule>
  </conditionalFormatting>
  <conditionalFormatting sqref="F2836">
    <cfRule type="cellIs" dxfId="255" priority="278" operator="lessThan">
      <formula>0</formula>
    </cfRule>
  </conditionalFormatting>
  <conditionalFormatting sqref="F2837">
    <cfRule type="cellIs" dxfId="254" priority="274" operator="lessThan">
      <formula>0</formula>
    </cfRule>
  </conditionalFormatting>
  <conditionalFormatting sqref="F2837">
    <cfRule type="cellIs" dxfId="253" priority="276" operator="lessThan">
      <formula>0</formula>
    </cfRule>
  </conditionalFormatting>
  <conditionalFormatting sqref="F2837">
    <cfRule type="cellIs" dxfId="252" priority="275" operator="lessThan">
      <formula>0</formula>
    </cfRule>
  </conditionalFormatting>
  <conditionalFormatting sqref="F2838">
    <cfRule type="cellIs" dxfId="251" priority="271" operator="lessThan">
      <formula>0</formula>
    </cfRule>
  </conditionalFormatting>
  <conditionalFormatting sqref="F2838">
    <cfRule type="cellIs" dxfId="250" priority="273" operator="lessThan">
      <formula>0</formula>
    </cfRule>
  </conditionalFormatting>
  <conditionalFormatting sqref="F2838">
    <cfRule type="cellIs" dxfId="249" priority="272" operator="lessThan">
      <formula>0</formula>
    </cfRule>
  </conditionalFormatting>
  <conditionalFormatting sqref="F2839">
    <cfRule type="cellIs" dxfId="248" priority="268" operator="lessThan">
      <formula>0</formula>
    </cfRule>
  </conditionalFormatting>
  <conditionalFormatting sqref="F2839">
    <cfRule type="cellIs" dxfId="247" priority="270" operator="lessThan">
      <formula>0</formula>
    </cfRule>
  </conditionalFormatting>
  <conditionalFormatting sqref="F2839">
    <cfRule type="cellIs" dxfId="246" priority="269" operator="lessThan">
      <formula>0</formula>
    </cfRule>
  </conditionalFormatting>
  <conditionalFormatting sqref="F2840">
    <cfRule type="cellIs" dxfId="245" priority="265" operator="lessThan">
      <formula>0</formula>
    </cfRule>
  </conditionalFormatting>
  <conditionalFormatting sqref="F2840">
    <cfRule type="cellIs" dxfId="244" priority="267" operator="lessThan">
      <formula>0</formula>
    </cfRule>
  </conditionalFormatting>
  <conditionalFormatting sqref="F2840">
    <cfRule type="cellIs" dxfId="243" priority="266" operator="lessThan">
      <formula>0</formula>
    </cfRule>
  </conditionalFormatting>
  <conditionalFormatting sqref="F2841">
    <cfRule type="cellIs" dxfId="242" priority="262" operator="lessThan">
      <formula>0</formula>
    </cfRule>
  </conditionalFormatting>
  <conditionalFormatting sqref="F2841">
    <cfRule type="cellIs" dxfId="241" priority="264" operator="lessThan">
      <formula>0</formula>
    </cfRule>
  </conditionalFormatting>
  <conditionalFormatting sqref="F2841">
    <cfRule type="cellIs" dxfId="240" priority="263" operator="lessThan">
      <formula>0</formula>
    </cfRule>
  </conditionalFormatting>
  <conditionalFormatting sqref="F2842">
    <cfRule type="cellIs" dxfId="239" priority="259" operator="lessThan">
      <formula>0</formula>
    </cfRule>
  </conditionalFormatting>
  <conditionalFormatting sqref="F2842">
    <cfRule type="cellIs" dxfId="238" priority="261" operator="lessThan">
      <formula>0</formula>
    </cfRule>
  </conditionalFormatting>
  <conditionalFormatting sqref="F2842">
    <cfRule type="cellIs" dxfId="237" priority="260" operator="lessThan">
      <formula>0</formula>
    </cfRule>
  </conditionalFormatting>
  <conditionalFormatting sqref="F2843">
    <cfRule type="cellIs" dxfId="236" priority="256" operator="lessThan">
      <formula>0</formula>
    </cfRule>
  </conditionalFormatting>
  <conditionalFormatting sqref="F2843">
    <cfRule type="cellIs" dxfId="235" priority="258" operator="lessThan">
      <formula>0</formula>
    </cfRule>
  </conditionalFormatting>
  <conditionalFormatting sqref="F2843">
    <cfRule type="cellIs" dxfId="234" priority="257" operator="lessThan">
      <formula>0</formula>
    </cfRule>
  </conditionalFormatting>
  <conditionalFormatting sqref="F2844">
    <cfRule type="cellIs" dxfId="233" priority="253" operator="lessThan">
      <formula>0</formula>
    </cfRule>
  </conditionalFormatting>
  <conditionalFormatting sqref="F2844">
    <cfRule type="cellIs" dxfId="232" priority="255" operator="lessThan">
      <formula>0</formula>
    </cfRule>
  </conditionalFormatting>
  <conditionalFormatting sqref="F2844">
    <cfRule type="cellIs" dxfId="231" priority="254" operator="lessThan">
      <formula>0</formula>
    </cfRule>
  </conditionalFormatting>
  <conditionalFormatting sqref="F2845">
    <cfRule type="cellIs" dxfId="230" priority="250" operator="lessThan">
      <formula>0</formula>
    </cfRule>
  </conditionalFormatting>
  <conditionalFormatting sqref="F2845">
    <cfRule type="cellIs" dxfId="229" priority="252" operator="lessThan">
      <formula>0</formula>
    </cfRule>
  </conditionalFormatting>
  <conditionalFormatting sqref="F2845">
    <cfRule type="cellIs" dxfId="228" priority="251" operator="lessThan">
      <formula>0</formula>
    </cfRule>
  </conditionalFormatting>
  <conditionalFormatting sqref="F2846">
    <cfRule type="cellIs" dxfId="227" priority="247" operator="lessThan">
      <formula>0</formula>
    </cfRule>
  </conditionalFormatting>
  <conditionalFormatting sqref="F2846">
    <cfRule type="cellIs" dxfId="226" priority="249" operator="lessThan">
      <formula>0</formula>
    </cfRule>
  </conditionalFormatting>
  <conditionalFormatting sqref="F2846">
    <cfRule type="cellIs" dxfId="225" priority="248" operator="lessThan">
      <formula>0</formula>
    </cfRule>
  </conditionalFormatting>
  <conditionalFormatting sqref="F2847">
    <cfRule type="cellIs" dxfId="224" priority="244" operator="lessThan">
      <formula>0</formula>
    </cfRule>
  </conditionalFormatting>
  <conditionalFormatting sqref="F2847">
    <cfRule type="cellIs" dxfId="223" priority="246" operator="lessThan">
      <formula>0</formula>
    </cfRule>
  </conditionalFormatting>
  <conditionalFormatting sqref="F2847">
    <cfRule type="cellIs" dxfId="222" priority="245" operator="lessThan">
      <formula>0</formula>
    </cfRule>
  </conditionalFormatting>
  <conditionalFormatting sqref="F2848">
    <cfRule type="cellIs" dxfId="221" priority="241" operator="lessThan">
      <formula>0</formula>
    </cfRule>
  </conditionalFormatting>
  <conditionalFormatting sqref="F2848">
    <cfRule type="cellIs" dxfId="220" priority="243" operator="lessThan">
      <formula>0</formula>
    </cfRule>
  </conditionalFormatting>
  <conditionalFormatting sqref="F2848">
    <cfRule type="cellIs" dxfId="219" priority="242" operator="lessThan">
      <formula>0</formula>
    </cfRule>
  </conditionalFormatting>
  <conditionalFormatting sqref="F2849">
    <cfRule type="cellIs" dxfId="218" priority="238" operator="lessThan">
      <formula>0</formula>
    </cfRule>
  </conditionalFormatting>
  <conditionalFormatting sqref="F2849">
    <cfRule type="cellIs" dxfId="217" priority="240" operator="lessThan">
      <formula>0</formula>
    </cfRule>
  </conditionalFormatting>
  <conditionalFormatting sqref="F2849">
    <cfRule type="cellIs" dxfId="216" priority="239" operator="lessThan">
      <formula>0</formula>
    </cfRule>
  </conditionalFormatting>
  <conditionalFormatting sqref="F2850">
    <cfRule type="cellIs" dxfId="215" priority="235" operator="lessThan">
      <formula>0</formula>
    </cfRule>
  </conditionalFormatting>
  <conditionalFormatting sqref="F2850">
    <cfRule type="cellIs" dxfId="214" priority="237" operator="lessThan">
      <formula>0</formula>
    </cfRule>
  </conditionalFormatting>
  <conditionalFormatting sqref="F2850">
    <cfRule type="cellIs" dxfId="213" priority="236" operator="lessThan">
      <formula>0</formula>
    </cfRule>
  </conditionalFormatting>
  <conditionalFormatting sqref="F2851">
    <cfRule type="cellIs" dxfId="212" priority="232" operator="lessThan">
      <formula>0</formula>
    </cfRule>
  </conditionalFormatting>
  <conditionalFormatting sqref="F2851">
    <cfRule type="cellIs" dxfId="211" priority="234" operator="lessThan">
      <formula>0</formula>
    </cfRule>
  </conditionalFormatting>
  <conditionalFormatting sqref="F2851">
    <cfRule type="cellIs" dxfId="210" priority="233" operator="lessThan">
      <formula>0</formula>
    </cfRule>
  </conditionalFormatting>
  <conditionalFormatting sqref="F2852">
    <cfRule type="cellIs" dxfId="209" priority="229" operator="lessThan">
      <formula>0</formula>
    </cfRule>
  </conditionalFormatting>
  <conditionalFormatting sqref="F2852">
    <cfRule type="cellIs" dxfId="208" priority="231" operator="lessThan">
      <formula>0</formula>
    </cfRule>
  </conditionalFormatting>
  <conditionalFormatting sqref="F2852">
    <cfRule type="cellIs" dxfId="207" priority="230" operator="lessThan">
      <formula>0</formula>
    </cfRule>
  </conditionalFormatting>
  <conditionalFormatting sqref="F2853:F2854">
    <cfRule type="cellIs" dxfId="206" priority="226" operator="lessThan">
      <formula>0</formula>
    </cfRule>
  </conditionalFormatting>
  <conditionalFormatting sqref="F2853:F2854">
    <cfRule type="cellIs" dxfId="205" priority="228" operator="lessThan">
      <formula>0</formula>
    </cfRule>
  </conditionalFormatting>
  <conditionalFormatting sqref="F2853:F2854">
    <cfRule type="cellIs" dxfId="204" priority="227" operator="lessThan">
      <formula>0</formula>
    </cfRule>
  </conditionalFormatting>
  <conditionalFormatting sqref="F2855">
    <cfRule type="cellIs" dxfId="203" priority="223" operator="lessThan">
      <formula>0</formula>
    </cfRule>
  </conditionalFormatting>
  <conditionalFormatting sqref="F2855">
    <cfRule type="cellIs" dxfId="202" priority="225" operator="lessThan">
      <formula>0</formula>
    </cfRule>
  </conditionalFormatting>
  <conditionalFormatting sqref="F2855">
    <cfRule type="cellIs" dxfId="201" priority="224" operator="lessThan">
      <formula>0</formula>
    </cfRule>
  </conditionalFormatting>
  <conditionalFormatting sqref="F2856">
    <cfRule type="cellIs" dxfId="200" priority="220" operator="lessThan">
      <formula>0</formula>
    </cfRule>
  </conditionalFormatting>
  <conditionalFormatting sqref="F2856">
    <cfRule type="cellIs" dxfId="199" priority="222" operator="lessThan">
      <formula>0</formula>
    </cfRule>
  </conditionalFormatting>
  <conditionalFormatting sqref="F2856">
    <cfRule type="cellIs" dxfId="198" priority="221" operator="lessThan">
      <formula>0</formula>
    </cfRule>
  </conditionalFormatting>
  <conditionalFormatting sqref="F2857">
    <cfRule type="cellIs" dxfId="197" priority="217" operator="lessThan">
      <formula>0</formula>
    </cfRule>
  </conditionalFormatting>
  <conditionalFormatting sqref="F2857">
    <cfRule type="cellIs" dxfId="196" priority="219" operator="lessThan">
      <formula>0</formula>
    </cfRule>
  </conditionalFormatting>
  <conditionalFormatting sqref="F2857">
    <cfRule type="cellIs" dxfId="195" priority="218" operator="lessThan">
      <formula>0</formula>
    </cfRule>
  </conditionalFormatting>
  <conditionalFormatting sqref="F2858">
    <cfRule type="cellIs" dxfId="194" priority="214" operator="lessThan">
      <formula>0</formula>
    </cfRule>
  </conditionalFormatting>
  <conditionalFormatting sqref="F2858">
    <cfRule type="cellIs" dxfId="193" priority="216" operator="lessThan">
      <formula>0</formula>
    </cfRule>
  </conditionalFormatting>
  <conditionalFormatting sqref="F2858">
    <cfRule type="cellIs" dxfId="192" priority="215" operator="lessThan">
      <formula>0</formula>
    </cfRule>
  </conditionalFormatting>
  <conditionalFormatting sqref="F2861">
    <cfRule type="cellIs" dxfId="191" priority="208" operator="lessThan">
      <formula>0</formula>
    </cfRule>
  </conditionalFormatting>
  <conditionalFormatting sqref="F2861">
    <cfRule type="cellIs" dxfId="190" priority="210" operator="lessThan">
      <formula>0</formula>
    </cfRule>
  </conditionalFormatting>
  <conditionalFormatting sqref="F2861">
    <cfRule type="cellIs" dxfId="189" priority="209" operator="lessThan">
      <formula>0</formula>
    </cfRule>
  </conditionalFormatting>
  <conditionalFormatting sqref="F2862">
    <cfRule type="cellIs" dxfId="188" priority="205" operator="lessThan">
      <formula>0</formula>
    </cfRule>
  </conditionalFormatting>
  <conditionalFormatting sqref="F2862">
    <cfRule type="cellIs" dxfId="187" priority="207" operator="lessThan">
      <formula>0</formula>
    </cfRule>
  </conditionalFormatting>
  <conditionalFormatting sqref="F2862">
    <cfRule type="cellIs" dxfId="186" priority="206" operator="lessThan">
      <formula>0</formula>
    </cfRule>
  </conditionalFormatting>
  <conditionalFormatting sqref="F2863">
    <cfRule type="cellIs" dxfId="185" priority="202" operator="lessThan">
      <formula>0</formula>
    </cfRule>
  </conditionalFormatting>
  <conditionalFormatting sqref="F2863">
    <cfRule type="cellIs" dxfId="184" priority="204" operator="lessThan">
      <formula>0</formula>
    </cfRule>
  </conditionalFormatting>
  <conditionalFormatting sqref="F2863">
    <cfRule type="cellIs" dxfId="183" priority="203" operator="lessThan">
      <formula>0</formula>
    </cfRule>
  </conditionalFormatting>
  <conditionalFormatting sqref="F2865">
    <cfRule type="cellIs" dxfId="182" priority="196" operator="lessThan">
      <formula>0</formula>
    </cfRule>
  </conditionalFormatting>
  <conditionalFormatting sqref="F2865">
    <cfRule type="cellIs" dxfId="181" priority="198" operator="lessThan">
      <formula>0</formula>
    </cfRule>
  </conditionalFormatting>
  <conditionalFormatting sqref="F2865">
    <cfRule type="cellIs" dxfId="180" priority="197" operator="lessThan">
      <formula>0</formula>
    </cfRule>
  </conditionalFormatting>
  <conditionalFormatting sqref="F2866">
    <cfRule type="cellIs" dxfId="179" priority="190" operator="lessThan">
      <formula>0</formula>
    </cfRule>
  </conditionalFormatting>
  <conditionalFormatting sqref="F2866">
    <cfRule type="cellIs" dxfId="178" priority="192" operator="lessThan">
      <formula>0</formula>
    </cfRule>
  </conditionalFormatting>
  <conditionalFormatting sqref="F2866">
    <cfRule type="cellIs" dxfId="177" priority="191" operator="lessThan">
      <formula>0</formula>
    </cfRule>
  </conditionalFormatting>
  <conditionalFormatting sqref="F2867">
    <cfRule type="cellIs" dxfId="176" priority="187" operator="lessThan">
      <formula>0</formula>
    </cfRule>
  </conditionalFormatting>
  <conditionalFormatting sqref="F2867">
    <cfRule type="cellIs" dxfId="175" priority="189" operator="lessThan">
      <formula>0</formula>
    </cfRule>
  </conditionalFormatting>
  <conditionalFormatting sqref="F2867">
    <cfRule type="cellIs" dxfId="174" priority="188" operator="lessThan">
      <formula>0</formula>
    </cfRule>
  </conditionalFormatting>
  <conditionalFormatting sqref="F2868">
    <cfRule type="cellIs" dxfId="173" priority="184" operator="lessThan">
      <formula>0</formula>
    </cfRule>
  </conditionalFormatting>
  <conditionalFormatting sqref="F2868">
    <cfRule type="cellIs" dxfId="172" priority="186" operator="lessThan">
      <formula>0</formula>
    </cfRule>
  </conditionalFormatting>
  <conditionalFormatting sqref="F2868">
    <cfRule type="cellIs" dxfId="171" priority="185" operator="lessThan">
      <formula>0</formula>
    </cfRule>
  </conditionalFormatting>
  <conditionalFormatting sqref="F2869">
    <cfRule type="cellIs" dxfId="170" priority="181" operator="lessThan">
      <formula>0</formula>
    </cfRule>
  </conditionalFormatting>
  <conditionalFormatting sqref="F2869">
    <cfRule type="cellIs" dxfId="169" priority="183" operator="lessThan">
      <formula>0</formula>
    </cfRule>
  </conditionalFormatting>
  <conditionalFormatting sqref="F2869">
    <cfRule type="cellIs" dxfId="168" priority="182" operator="lessThan">
      <formula>0</formula>
    </cfRule>
  </conditionalFormatting>
  <conditionalFormatting sqref="F2870">
    <cfRule type="cellIs" dxfId="167" priority="178" operator="lessThan">
      <formula>0</formula>
    </cfRule>
  </conditionalFormatting>
  <conditionalFormatting sqref="F2870">
    <cfRule type="cellIs" dxfId="166" priority="180" operator="lessThan">
      <formula>0</formula>
    </cfRule>
  </conditionalFormatting>
  <conditionalFormatting sqref="F2870">
    <cfRule type="cellIs" dxfId="165" priority="179" operator="lessThan">
      <formula>0</formula>
    </cfRule>
  </conditionalFormatting>
  <conditionalFormatting sqref="F2871">
    <cfRule type="cellIs" dxfId="164" priority="175" operator="lessThan">
      <formula>0</formula>
    </cfRule>
  </conditionalFormatting>
  <conditionalFormatting sqref="F2871">
    <cfRule type="cellIs" dxfId="163" priority="177" operator="lessThan">
      <formula>0</formula>
    </cfRule>
  </conditionalFormatting>
  <conditionalFormatting sqref="F2871">
    <cfRule type="cellIs" dxfId="162" priority="176" operator="lessThan">
      <formula>0</formula>
    </cfRule>
  </conditionalFormatting>
  <conditionalFormatting sqref="F2872">
    <cfRule type="cellIs" dxfId="161" priority="172" operator="lessThan">
      <formula>0</formula>
    </cfRule>
  </conditionalFormatting>
  <conditionalFormatting sqref="F2872">
    <cfRule type="cellIs" dxfId="160" priority="174" operator="lessThan">
      <formula>0</formula>
    </cfRule>
  </conditionalFormatting>
  <conditionalFormatting sqref="F2872">
    <cfRule type="cellIs" dxfId="159" priority="173" operator="lessThan">
      <formula>0</formula>
    </cfRule>
  </conditionalFormatting>
  <conditionalFormatting sqref="F3330:F3506">
    <cfRule type="cellIs" dxfId="158" priority="169" operator="lessThan">
      <formula>0</formula>
    </cfRule>
  </conditionalFormatting>
  <conditionalFormatting sqref="F3330:F3506">
    <cfRule type="cellIs" dxfId="157" priority="171" operator="lessThan">
      <formula>0</formula>
    </cfRule>
  </conditionalFormatting>
  <conditionalFormatting sqref="F3330:F3506">
    <cfRule type="cellIs" dxfId="156" priority="170" operator="lessThan">
      <formula>0</formula>
    </cfRule>
  </conditionalFormatting>
  <conditionalFormatting sqref="F3114:F3329">
    <cfRule type="cellIs" dxfId="155" priority="166" operator="lessThan">
      <formula>0</formula>
    </cfRule>
  </conditionalFormatting>
  <conditionalFormatting sqref="F3114:F3329">
    <cfRule type="cellIs" dxfId="154" priority="168" operator="lessThan">
      <formula>0</formula>
    </cfRule>
  </conditionalFormatting>
  <conditionalFormatting sqref="F3114:F3329">
    <cfRule type="cellIs" dxfId="153" priority="167" operator="lessThan">
      <formula>0</formula>
    </cfRule>
  </conditionalFormatting>
  <conditionalFormatting sqref="F2873">
    <cfRule type="cellIs" dxfId="152" priority="160" operator="lessThan">
      <formula>0</formula>
    </cfRule>
  </conditionalFormatting>
  <conditionalFormatting sqref="F2873">
    <cfRule type="cellIs" dxfId="151" priority="162" operator="lessThan">
      <formula>0</formula>
    </cfRule>
  </conditionalFormatting>
  <conditionalFormatting sqref="F2873">
    <cfRule type="cellIs" dxfId="150" priority="161" operator="lessThan">
      <formula>0</formula>
    </cfRule>
  </conditionalFormatting>
  <conditionalFormatting sqref="F2874">
    <cfRule type="cellIs" dxfId="149" priority="157" operator="lessThan">
      <formula>0</formula>
    </cfRule>
  </conditionalFormatting>
  <conditionalFormatting sqref="F2874">
    <cfRule type="cellIs" dxfId="148" priority="159" operator="lessThan">
      <formula>0</formula>
    </cfRule>
  </conditionalFormatting>
  <conditionalFormatting sqref="F2874">
    <cfRule type="cellIs" dxfId="147" priority="158" operator="lessThan">
      <formula>0</formula>
    </cfRule>
  </conditionalFormatting>
  <conditionalFormatting sqref="F2875">
    <cfRule type="cellIs" dxfId="146" priority="154" operator="lessThan">
      <formula>0</formula>
    </cfRule>
  </conditionalFormatting>
  <conditionalFormatting sqref="F2875">
    <cfRule type="cellIs" dxfId="145" priority="156" operator="lessThan">
      <formula>0</formula>
    </cfRule>
  </conditionalFormatting>
  <conditionalFormatting sqref="F2875">
    <cfRule type="cellIs" dxfId="144" priority="155" operator="lessThan">
      <formula>0</formula>
    </cfRule>
  </conditionalFormatting>
  <conditionalFormatting sqref="F2876">
    <cfRule type="cellIs" dxfId="143" priority="151" operator="lessThan">
      <formula>0</formula>
    </cfRule>
  </conditionalFormatting>
  <conditionalFormatting sqref="F2876">
    <cfRule type="cellIs" dxfId="142" priority="153" operator="lessThan">
      <formula>0</formula>
    </cfRule>
  </conditionalFormatting>
  <conditionalFormatting sqref="F2876">
    <cfRule type="cellIs" dxfId="141" priority="152" operator="lessThan">
      <formula>0</formula>
    </cfRule>
  </conditionalFormatting>
  <conditionalFormatting sqref="F2877">
    <cfRule type="cellIs" dxfId="140" priority="148" operator="lessThan">
      <formula>0</formula>
    </cfRule>
  </conditionalFormatting>
  <conditionalFormatting sqref="F2877">
    <cfRule type="cellIs" dxfId="139" priority="150" operator="lessThan">
      <formula>0</formula>
    </cfRule>
  </conditionalFormatting>
  <conditionalFormatting sqref="F2877">
    <cfRule type="cellIs" dxfId="138" priority="149" operator="lessThan">
      <formula>0</formula>
    </cfRule>
  </conditionalFormatting>
  <conditionalFormatting sqref="F2878">
    <cfRule type="cellIs" dxfId="137" priority="145" operator="lessThan">
      <formula>0</formula>
    </cfRule>
  </conditionalFormatting>
  <conditionalFormatting sqref="F2878">
    <cfRule type="cellIs" dxfId="136" priority="147" operator="lessThan">
      <formula>0</formula>
    </cfRule>
  </conditionalFormatting>
  <conditionalFormatting sqref="F2878">
    <cfRule type="cellIs" dxfId="135" priority="146" operator="lessThan">
      <formula>0</formula>
    </cfRule>
  </conditionalFormatting>
  <conditionalFormatting sqref="F2879">
    <cfRule type="cellIs" dxfId="134" priority="142" operator="lessThan">
      <formula>0</formula>
    </cfRule>
  </conditionalFormatting>
  <conditionalFormatting sqref="F2879">
    <cfRule type="cellIs" dxfId="133" priority="144" operator="lessThan">
      <formula>0</formula>
    </cfRule>
  </conditionalFormatting>
  <conditionalFormatting sqref="F2879">
    <cfRule type="cellIs" dxfId="132" priority="143" operator="lessThan">
      <formula>0</formula>
    </cfRule>
  </conditionalFormatting>
  <conditionalFormatting sqref="F2880">
    <cfRule type="cellIs" dxfId="131" priority="139" operator="lessThan">
      <formula>0</formula>
    </cfRule>
  </conditionalFormatting>
  <conditionalFormatting sqref="F2880">
    <cfRule type="cellIs" dxfId="130" priority="141" operator="lessThan">
      <formula>0</formula>
    </cfRule>
  </conditionalFormatting>
  <conditionalFormatting sqref="F2880">
    <cfRule type="cellIs" dxfId="129" priority="140" operator="lessThan">
      <formula>0</formula>
    </cfRule>
  </conditionalFormatting>
  <conditionalFormatting sqref="F2881">
    <cfRule type="cellIs" dxfId="128" priority="133" operator="lessThan">
      <formula>0</formula>
    </cfRule>
  </conditionalFormatting>
  <conditionalFormatting sqref="F2881">
    <cfRule type="cellIs" dxfId="127" priority="135" operator="lessThan">
      <formula>0</formula>
    </cfRule>
  </conditionalFormatting>
  <conditionalFormatting sqref="F2881">
    <cfRule type="cellIs" dxfId="126" priority="134" operator="lessThan">
      <formula>0</formula>
    </cfRule>
  </conditionalFormatting>
  <conditionalFormatting sqref="F2882">
    <cfRule type="cellIs" dxfId="125" priority="130" operator="lessThan">
      <formula>0</formula>
    </cfRule>
  </conditionalFormatting>
  <conditionalFormatting sqref="F2882">
    <cfRule type="cellIs" dxfId="124" priority="132" operator="lessThan">
      <formula>0</formula>
    </cfRule>
  </conditionalFormatting>
  <conditionalFormatting sqref="F2882">
    <cfRule type="cellIs" dxfId="123" priority="131" operator="lessThan">
      <formula>0</formula>
    </cfRule>
  </conditionalFormatting>
  <conditionalFormatting sqref="F2883">
    <cfRule type="cellIs" dxfId="122" priority="127" operator="lessThan">
      <formula>0</formula>
    </cfRule>
  </conditionalFormatting>
  <conditionalFormatting sqref="F2883">
    <cfRule type="cellIs" dxfId="121" priority="129" operator="lessThan">
      <formula>0</formula>
    </cfRule>
  </conditionalFormatting>
  <conditionalFormatting sqref="F2883">
    <cfRule type="cellIs" dxfId="120" priority="128" operator="lessThan">
      <formula>0</formula>
    </cfRule>
  </conditionalFormatting>
  <conditionalFormatting sqref="F2884">
    <cfRule type="cellIs" dxfId="119" priority="124" operator="lessThan">
      <formula>0</formula>
    </cfRule>
  </conditionalFormatting>
  <conditionalFormatting sqref="F2884">
    <cfRule type="cellIs" dxfId="118" priority="126" operator="lessThan">
      <formula>0</formula>
    </cfRule>
  </conditionalFormatting>
  <conditionalFormatting sqref="F2884">
    <cfRule type="cellIs" dxfId="117" priority="125" operator="lessThan">
      <formula>0</formula>
    </cfRule>
  </conditionalFormatting>
  <conditionalFormatting sqref="F2885">
    <cfRule type="cellIs" dxfId="116" priority="121" operator="lessThan">
      <formula>0</formula>
    </cfRule>
  </conditionalFormatting>
  <conditionalFormatting sqref="F2885">
    <cfRule type="cellIs" dxfId="115" priority="123" operator="lessThan">
      <formula>0</formula>
    </cfRule>
  </conditionalFormatting>
  <conditionalFormatting sqref="F2885">
    <cfRule type="cellIs" dxfId="114" priority="122" operator="lessThan">
      <formula>0</formula>
    </cfRule>
  </conditionalFormatting>
  <conditionalFormatting sqref="F2886">
    <cfRule type="cellIs" dxfId="113" priority="112" operator="lessThan">
      <formula>0</formula>
    </cfRule>
  </conditionalFormatting>
  <conditionalFormatting sqref="F2886">
    <cfRule type="cellIs" dxfId="112" priority="114" operator="lessThan">
      <formula>0</formula>
    </cfRule>
  </conditionalFormatting>
  <conditionalFormatting sqref="F2886">
    <cfRule type="cellIs" dxfId="111" priority="113" operator="lessThan">
      <formula>0</formula>
    </cfRule>
  </conditionalFormatting>
  <conditionalFormatting sqref="F2887">
    <cfRule type="cellIs" dxfId="110" priority="109" operator="lessThan">
      <formula>0</formula>
    </cfRule>
  </conditionalFormatting>
  <conditionalFormatting sqref="F2887">
    <cfRule type="cellIs" dxfId="109" priority="111" operator="lessThan">
      <formula>0</formula>
    </cfRule>
  </conditionalFormatting>
  <conditionalFormatting sqref="F2887">
    <cfRule type="cellIs" dxfId="108" priority="110" operator="lessThan">
      <formula>0</formula>
    </cfRule>
  </conditionalFormatting>
  <conditionalFormatting sqref="F2888">
    <cfRule type="cellIs" dxfId="107" priority="106" operator="lessThan">
      <formula>0</formula>
    </cfRule>
  </conditionalFormatting>
  <conditionalFormatting sqref="F2888">
    <cfRule type="cellIs" dxfId="106" priority="108" operator="lessThan">
      <formula>0</formula>
    </cfRule>
  </conditionalFormatting>
  <conditionalFormatting sqref="F2888">
    <cfRule type="cellIs" dxfId="105" priority="107" operator="lessThan">
      <formula>0</formula>
    </cfRule>
  </conditionalFormatting>
  <conditionalFormatting sqref="F2889">
    <cfRule type="cellIs" dxfId="104" priority="103" operator="lessThan">
      <formula>0</formula>
    </cfRule>
  </conditionalFormatting>
  <conditionalFormatting sqref="F2889">
    <cfRule type="cellIs" dxfId="103" priority="105" operator="lessThan">
      <formula>0</formula>
    </cfRule>
  </conditionalFormatting>
  <conditionalFormatting sqref="F2889">
    <cfRule type="cellIs" dxfId="102" priority="104" operator="lessThan">
      <formula>0</formula>
    </cfRule>
  </conditionalFormatting>
  <conditionalFormatting sqref="F2890">
    <cfRule type="cellIs" dxfId="101" priority="100" operator="lessThan">
      <formula>0</formula>
    </cfRule>
  </conditionalFormatting>
  <conditionalFormatting sqref="F2890">
    <cfRule type="cellIs" dxfId="100" priority="102" operator="lessThan">
      <formula>0</formula>
    </cfRule>
  </conditionalFormatting>
  <conditionalFormatting sqref="F2890">
    <cfRule type="cellIs" dxfId="99" priority="101" operator="lessThan">
      <formula>0</formula>
    </cfRule>
  </conditionalFormatting>
  <conditionalFormatting sqref="F2924:F3113">
    <cfRule type="cellIs" dxfId="98" priority="97" operator="lessThan">
      <formula>0</formula>
    </cfRule>
  </conditionalFormatting>
  <conditionalFormatting sqref="F2924:F3113">
    <cfRule type="cellIs" dxfId="97" priority="99" operator="lessThan">
      <formula>0</formula>
    </cfRule>
  </conditionalFormatting>
  <conditionalFormatting sqref="F2924:F3113">
    <cfRule type="cellIs" dxfId="96" priority="98" operator="lessThan">
      <formula>0</formula>
    </cfRule>
  </conditionalFormatting>
  <conditionalFormatting sqref="F2891">
    <cfRule type="cellIs" dxfId="95" priority="94" operator="lessThan">
      <formula>0</formula>
    </cfRule>
  </conditionalFormatting>
  <conditionalFormatting sqref="F2891">
    <cfRule type="cellIs" dxfId="94" priority="96" operator="lessThan">
      <formula>0</formula>
    </cfRule>
  </conditionalFormatting>
  <conditionalFormatting sqref="F2891">
    <cfRule type="cellIs" dxfId="93" priority="95" operator="lessThan">
      <formula>0</formula>
    </cfRule>
  </conditionalFormatting>
  <conditionalFormatting sqref="F2892">
    <cfRule type="cellIs" dxfId="92" priority="91" operator="lessThan">
      <formula>0</formula>
    </cfRule>
  </conditionalFormatting>
  <conditionalFormatting sqref="F2892">
    <cfRule type="cellIs" dxfId="91" priority="93" operator="lessThan">
      <formula>0</formula>
    </cfRule>
  </conditionalFormatting>
  <conditionalFormatting sqref="F2892">
    <cfRule type="cellIs" dxfId="90" priority="92" operator="lessThan">
      <formula>0</formula>
    </cfRule>
  </conditionalFormatting>
  <conditionalFormatting sqref="F2893">
    <cfRule type="cellIs" dxfId="89" priority="88" operator="lessThan">
      <formula>0</formula>
    </cfRule>
  </conditionalFormatting>
  <conditionalFormatting sqref="F2893">
    <cfRule type="cellIs" dxfId="88" priority="90" operator="lessThan">
      <formula>0</formula>
    </cfRule>
  </conditionalFormatting>
  <conditionalFormatting sqref="F2893">
    <cfRule type="cellIs" dxfId="87" priority="89" operator="lessThan">
      <formula>0</formula>
    </cfRule>
  </conditionalFormatting>
  <conditionalFormatting sqref="F2894">
    <cfRule type="cellIs" dxfId="86" priority="85" operator="lessThan">
      <formula>0</formula>
    </cfRule>
  </conditionalFormatting>
  <conditionalFormatting sqref="F2894">
    <cfRule type="cellIs" dxfId="85" priority="87" operator="lessThan">
      <formula>0</formula>
    </cfRule>
  </conditionalFormatting>
  <conditionalFormatting sqref="F2894">
    <cfRule type="cellIs" dxfId="84" priority="86" operator="lessThan">
      <formula>0</formula>
    </cfRule>
  </conditionalFormatting>
  <conditionalFormatting sqref="F2895">
    <cfRule type="cellIs" dxfId="83" priority="82" operator="lessThan">
      <formula>0</formula>
    </cfRule>
  </conditionalFormatting>
  <conditionalFormatting sqref="F2895">
    <cfRule type="cellIs" dxfId="82" priority="84" operator="lessThan">
      <formula>0</formula>
    </cfRule>
  </conditionalFormatting>
  <conditionalFormatting sqref="F2895">
    <cfRule type="cellIs" dxfId="81" priority="83" operator="lessThan">
      <formula>0</formula>
    </cfRule>
  </conditionalFormatting>
  <conditionalFormatting sqref="F2896">
    <cfRule type="cellIs" dxfId="80" priority="79" operator="lessThan">
      <formula>0</formula>
    </cfRule>
  </conditionalFormatting>
  <conditionalFormatting sqref="F2896">
    <cfRule type="cellIs" dxfId="79" priority="81" operator="lessThan">
      <formula>0</formula>
    </cfRule>
  </conditionalFormatting>
  <conditionalFormatting sqref="F2896">
    <cfRule type="cellIs" dxfId="78" priority="80" operator="lessThan">
      <formula>0</formula>
    </cfRule>
  </conditionalFormatting>
  <conditionalFormatting sqref="F2897">
    <cfRule type="cellIs" dxfId="77" priority="76" operator="lessThan">
      <formula>0</formula>
    </cfRule>
  </conditionalFormatting>
  <conditionalFormatting sqref="F2897">
    <cfRule type="cellIs" dxfId="76" priority="78" operator="lessThan">
      <formula>0</formula>
    </cfRule>
  </conditionalFormatting>
  <conditionalFormatting sqref="F2897">
    <cfRule type="cellIs" dxfId="75" priority="77" operator="lessThan">
      <formula>0</formula>
    </cfRule>
  </conditionalFormatting>
  <conditionalFormatting sqref="F2898">
    <cfRule type="cellIs" dxfId="74" priority="73" operator="lessThan">
      <formula>0</formula>
    </cfRule>
  </conditionalFormatting>
  <conditionalFormatting sqref="F2898">
    <cfRule type="cellIs" dxfId="73" priority="75" operator="lessThan">
      <formula>0</formula>
    </cfRule>
  </conditionalFormatting>
  <conditionalFormatting sqref="F2898">
    <cfRule type="cellIs" dxfId="72" priority="74" operator="lessThan">
      <formula>0</formula>
    </cfRule>
  </conditionalFormatting>
  <conditionalFormatting sqref="F2899">
    <cfRule type="cellIs" dxfId="71" priority="70" operator="lessThan">
      <formula>0</formula>
    </cfRule>
  </conditionalFormatting>
  <conditionalFormatting sqref="F2899">
    <cfRule type="cellIs" dxfId="70" priority="72" operator="lessThan">
      <formula>0</formula>
    </cfRule>
  </conditionalFormatting>
  <conditionalFormatting sqref="F2899">
    <cfRule type="cellIs" dxfId="69" priority="71" operator="lessThan">
      <formula>0</formula>
    </cfRule>
  </conditionalFormatting>
  <conditionalFormatting sqref="F2900">
    <cfRule type="cellIs" dxfId="68" priority="67" operator="lessThan">
      <formula>0</formula>
    </cfRule>
  </conditionalFormatting>
  <conditionalFormatting sqref="F2900">
    <cfRule type="cellIs" dxfId="67" priority="69" operator="lessThan">
      <formula>0</formula>
    </cfRule>
  </conditionalFormatting>
  <conditionalFormatting sqref="F2900">
    <cfRule type="cellIs" dxfId="66" priority="68" operator="lessThan">
      <formula>0</formula>
    </cfRule>
  </conditionalFormatting>
  <conditionalFormatting sqref="F2901">
    <cfRule type="cellIs" dxfId="65" priority="64" operator="lessThan">
      <formula>0</formula>
    </cfRule>
  </conditionalFormatting>
  <conditionalFormatting sqref="F2901">
    <cfRule type="cellIs" dxfId="64" priority="66" operator="lessThan">
      <formula>0</formula>
    </cfRule>
  </conditionalFormatting>
  <conditionalFormatting sqref="F2901">
    <cfRule type="cellIs" dxfId="63" priority="65" operator="lessThan">
      <formula>0</formula>
    </cfRule>
  </conditionalFormatting>
  <conditionalFormatting sqref="F2902">
    <cfRule type="cellIs" dxfId="62" priority="61" operator="lessThan">
      <formula>0</formula>
    </cfRule>
  </conditionalFormatting>
  <conditionalFormatting sqref="F2902">
    <cfRule type="cellIs" dxfId="61" priority="63" operator="lessThan">
      <formula>0</formula>
    </cfRule>
  </conditionalFormatting>
  <conditionalFormatting sqref="F2902">
    <cfRule type="cellIs" dxfId="60" priority="62" operator="lessThan">
      <formula>0</formula>
    </cfRule>
  </conditionalFormatting>
  <conditionalFormatting sqref="F2903">
    <cfRule type="cellIs" dxfId="59" priority="58" operator="lessThan">
      <formula>0</formula>
    </cfRule>
  </conditionalFormatting>
  <conditionalFormatting sqref="F2903">
    <cfRule type="cellIs" dxfId="58" priority="60" operator="lessThan">
      <formula>0</formula>
    </cfRule>
  </conditionalFormatting>
  <conditionalFormatting sqref="F2903">
    <cfRule type="cellIs" dxfId="57" priority="59" operator="lessThan">
      <formula>0</formula>
    </cfRule>
  </conditionalFormatting>
  <conditionalFormatting sqref="F2904">
    <cfRule type="cellIs" dxfId="56" priority="55" operator="lessThan">
      <formula>0</formula>
    </cfRule>
  </conditionalFormatting>
  <conditionalFormatting sqref="F2904">
    <cfRule type="cellIs" dxfId="55" priority="57" operator="lessThan">
      <formula>0</formula>
    </cfRule>
  </conditionalFormatting>
  <conditionalFormatting sqref="F2904">
    <cfRule type="cellIs" dxfId="54" priority="56" operator="lessThan">
      <formula>0</formula>
    </cfRule>
  </conditionalFormatting>
  <conditionalFormatting sqref="F2905">
    <cfRule type="cellIs" dxfId="53" priority="52" operator="lessThan">
      <formula>0</formula>
    </cfRule>
  </conditionalFormatting>
  <conditionalFormatting sqref="F2905">
    <cfRule type="cellIs" dxfId="52" priority="54" operator="lessThan">
      <formula>0</formula>
    </cfRule>
  </conditionalFormatting>
  <conditionalFormatting sqref="F2905">
    <cfRule type="cellIs" dxfId="51" priority="53" operator="lessThan">
      <formula>0</formula>
    </cfRule>
  </conditionalFormatting>
  <conditionalFormatting sqref="F2906">
    <cfRule type="cellIs" dxfId="50" priority="49" operator="lessThan">
      <formula>0</formula>
    </cfRule>
  </conditionalFormatting>
  <conditionalFormatting sqref="F2906">
    <cfRule type="cellIs" dxfId="49" priority="51" operator="lessThan">
      <formula>0</formula>
    </cfRule>
  </conditionalFormatting>
  <conditionalFormatting sqref="F2906">
    <cfRule type="cellIs" dxfId="48" priority="50" operator="lessThan">
      <formula>0</formula>
    </cfRule>
  </conditionalFormatting>
  <conditionalFormatting sqref="F2907">
    <cfRule type="cellIs" dxfId="47" priority="46" operator="lessThan">
      <formula>0</formula>
    </cfRule>
  </conditionalFormatting>
  <conditionalFormatting sqref="F2907">
    <cfRule type="cellIs" dxfId="46" priority="48" operator="lessThan">
      <formula>0</formula>
    </cfRule>
  </conditionalFormatting>
  <conditionalFormatting sqref="F2907">
    <cfRule type="cellIs" dxfId="45" priority="47" operator="lessThan">
      <formula>0</formula>
    </cfRule>
  </conditionalFormatting>
  <conditionalFormatting sqref="F2908">
    <cfRule type="cellIs" dxfId="44" priority="43" operator="lessThan">
      <formula>0</formula>
    </cfRule>
  </conditionalFormatting>
  <conditionalFormatting sqref="F2908">
    <cfRule type="cellIs" dxfId="43" priority="45" operator="lessThan">
      <formula>0</formula>
    </cfRule>
  </conditionalFormatting>
  <conditionalFormatting sqref="F2908">
    <cfRule type="cellIs" dxfId="42" priority="44" operator="lessThan">
      <formula>0</formula>
    </cfRule>
  </conditionalFormatting>
  <conditionalFormatting sqref="F2909">
    <cfRule type="cellIs" dxfId="41" priority="40" operator="lessThan">
      <formula>0</formula>
    </cfRule>
  </conditionalFormatting>
  <conditionalFormatting sqref="F2909">
    <cfRule type="cellIs" dxfId="40" priority="42" operator="lessThan">
      <formula>0</formula>
    </cfRule>
  </conditionalFormatting>
  <conditionalFormatting sqref="F2909">
    <cfRule type="cellIs" dxfId="39" priority="41" operator="lessThan">
      <formula>0</formula>
    </cfRule>
  </conditionalFormatting>
  <conditionalFormatting sqref="F2910">
    <cfRule type="cellIs" dxfId="38" priority="37" operator="lessThan">
      <formula>0</formula>
    </cfRule>
  </conditionalFormatting>
  <conditionalFormatting sqref="F2910">
    <cfRule type="cellIs" dxfId="37" priority="39" operator="lessThan">
      <formula>0</formula>
    </cfRule>
  </conditionalFormatting>
  <conditionalFormatting sqref="F2910">
    <cfRule type="cellIs" dxfId="36" priority="38" operator="lessThan">
      <formula>0</formula>
    </cfRule>
  </conditionalFormatting>
  <conditionalFormatting sqref="F2911">
    <cfRule type="cellIs" dxfId="35" priority="34" operator="lessThan">
      <formula>0</formula>
    </cfRule>
  </conditionalFormatting>
  <conditionalFormatting sqref="F2911">
    <cfRule type="cellIs" dxfId="34" priority="36" operator="lessThan">
      <formula>0</formula>
    </cfRule>
  </conditionalFormatting>
  <conditionalFormatting sqref="F2911">
    <cfRule type="cellIs" dxfId="33" priority="35" operator="lessThan">
      <formula>0</formula>
    </cfRule>
  </conditionalFormatting>
  <conditionalFormatting sqref="F2912">
    <cfRule type="cellIs" dxfId="32" priority="31" operator="lessThan">
      <formula>0</formula>
    </cfRule>
  </conditionalFormatting>
  <conditionalFormatting sqref="F2912">
    <cfRule type="cellIs" dxfId="31" priority="33" operator="lessThan">
      <formula>0</formula>
    </cfRule>
  </conditionalFormatting>
  <conditionalFormatting sqref="F2912">
    <cfRule type="cellIs" dxfId="30" priority="32" operator="lessThan">
      <formula>0</formula>
    </cfRule>
  </conditionalFormatting>
  <conditionalFormatting sqref="F2913">
    <cfRule type="cellIs" dxfId="29" priority="28" operator="lessThan">
      <formula>0</formula>
    </cfRule>
  </conditionalFormatting>
  <conditionalFormatting sqref="F2913">
    <cfRule type="cellIs" dxfId="28" priority="30" operator="lessThan">
      <formula>0</formula>
    </cfRule>
  </conditionalFormatting>
  <conditionalFormatting sqref="F2913">
    <cfRule type="cellIs" dxfId="27" priority="29" operator="lessThan">
      <formula>0</formula>
    </cfRule>
  </conditionalFormatting>
  <conditionalFormatting sqref="F2914">
    <cfRule type="cellIs" dxfId="26" priority="25" operator="lessThan">
      <formula>0</formula>
    </cfRule>
  </conditionalFormatting>
  <conditionalFormatting sqref="F2914">
    <cfRule type="cellIs" dxfId="25" priority="27" operator="lessThan">
      <formula>0</formula>
    </cfRule>
  </conditionalFormatting>
  <conditionalFormatting sqref="F2914">
    <cfRule type="cellIs" dxfId="24" priority="26" operator="lessThan">
      <formula>0</formula>
    </cfRule>
  </conditionalFormatting>
  <conditionalFormatting sqref="F2915:F2916">
    <cfRule type="cellIs" dxfId="23" priority="22" operator="lessThan">
      <formula>0</formula>
    </cfRule>
  </conditionalFormatting>
  <conditionalFormatting sqref="F2915:F2916">
    <cfRule type="cellIs" dxfId="22" priority="24" operator="lessThan">
      <formula>0</formula>
    </cfRule>
  </conditionalFormatting>
  <conditionalFormatting sqref="F2915:F2916">
    <cfRule type="cellIs" dxfId="21" priority="23" operator="lessThan">
      <formula>0</formula>
    </cfRule>
  </conditionalFormatting>
  <conditionalFormatting sqref="F2917">
    <cfRule type="cellIs" dxfId="20" priority="19" operator="lessThan">
      <formula>0</formula>
    </cfRule>
  </conditionalFormatting>
  <conditionalFormatting sqref="F2917">
    <cfRule type="cellIs" dxfId="19" priority="21" operator="lessThan">
      <formula>0</formula>
    </cfRule>
  </conditionalFormatting>
  <conditionalFormatting sqref="F2917">
    <cfRule type="cellIs" dxfId="18" priority="20" operator="lessThan">
      <formula>0</formula>
    </cfRule>
  </conditionalFormatting>
  <conditionalFormatting sqref="F2918">
    <cfRule type="cellIs" dxfId="17" priority="16" operator="lessThan">
      <formula>0</formula>
    </cfRule>
  </conditionalFormatting>
  <conditionalFormatting sqref="F2918">
    <cfRule type="cellIs" dxfId="16" priority="18" operator="lessThan">
      <formula>0</formula>
    </cfRule>
  </conditionalFormatting>
  <conditionalFormatting sqref="F2918">
    <cfRule type="cellIs" dxfId="15" priority="17" operator="lessThan">
      <formula>0</formula>
    </cfRule>
  </conditionalFormatting>
  <conditionalFormatting sqref="F2919">
    <cfRule type="cellIs" dxfId="14" priority="13" operator="lessThan">
      <formula>0</formula>
    </cfRule>
  </conditionalFormatting>
  <conditionalFormatting sqref="F2919">
    <cfRule type="cellIs" dxfId="13" priority="15" operator="lessThan">
      <formula>0</formula>
    </cfRule>
  </conditionalFormatting>
  <conditionalFormatting sqref="F2919">
    <cfRule type="cellIs" dxfId="12" priority="14" operator="lessThan">
      <formula>0</formula>
    </cfRule>
  </conditionalFormatting>
  <conditionalFormatting sqref="F2920">
    <cfRule type="cellIs" dxfId="11" priority="10" operator="lessThan">
      <formula>0</formula>
    </cfRule>
  </conditionalFormatting>
  <conditionalFormatting sqref="F2920">
    <cfRule type="cellIs" dxfId="10" priority="12" operator="lessThan">
      <formula>0</formula>
    </cfRule>
  </conditionalFormatting>
  <conditionalFormatting sqref="F2920">
    <cfRule type="cellIs" dxfId="9" priority="11" operator="lessThan">
      <formula>0</formula>
    </cfRule>
  </conditionalFormatting>
  <conditionalFormatting sqref="F2921">
    <cfRule type="cellIs" dxfId="8" priority="7" operator="lessThan">
      <formula>0</formula>
    </cfRule>
  </conditionalFormatting>
  <conditionalFormatting sqref="F2921">
    <cfRule type="cellIs" dxfId="7" priority="9" operator="lessThan">
      <formula>0</formula>
    </cfRule>
  </conditionalFormatting>
  <conditionalFormatting sqref="F2921">
    <cfRule type="cellIs" dxfId="6" priority="8" operator="lessThan">
      <formula>0</formula>
    </cfRule>
  </conditionalFormatting>
  <conditionalFormatting sqref="F2922">
    <cfRule type="cellIs" dxfId="5" priority="4" operator="lessThan">
      <formula>0</formula>
    </cfRule>
  </conditionalFormatting>
  <conditionalFormatting sqref="F2922">
    <cfRule type="cellIs" dxfId="4" priority="6" operator="lessThan">
      <formula>0</formula>
    </cfRule>
  </conditionalFormatting>
  <conditionalFormatting sqref="F2922">
    <cfRule type="cellIs" dxfId="3" priority="5" operator="lessThan">
      <formula>0</formula>
    </cfRule>
  </conditionalFormatting>
  <conditionalFormatting sqref="F2923">
    <cfRule type="cellIs" dxfId="2" priority="1" operator="lessThan">
      <formula>0</formula>
    </cfRule>
  </conditionalFormatting>
  <conditionalFormatting sqref="F2923">
    <cfRule type="cellIs" dxfId="1" priority="3" operator="lessThan">
      <formula>0</formula>
    </cfRule>
  </conditionalFormatting>
  <conditionalFormatting sqref="F2923">
    <cfRule type="cellIs" dxfId="0" priority="2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indexed="17"/>
    <pageSetUpPr fitToPage="1"/>
  </sheetPr>
  <dimension ref="A1:IV139"/>
  <sheetViews>
    <sheetView showGridLines="0" topLeftCell="A39" zoomScaleNormal="100" workbookViewId="0">
      <selection activeCell="N134" sqref="N134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121</v>
      </c>
    </row>
    <row r="2" spans="1:14" s="57" customFormat="1" ht="15" customHeight="1">
      <c r="A2" s="55" t="s">
        <v>122</v>
      </c>
      <c r="B2" s="56" t="s">
        <v>123</v>
      </c>
      <c r="C2" s="56" t="s">
        <v>124</v>
      </c>
      <c r="D2" s="56" t="s">
        <v>125</v>
      </c>
      <c r="E2" s="56" t="s">
        <v>126</v>
      </c>
      <c r="F2" s="56" t="s">
        <v>127</v>
      </c>
      <c r="G2" s="56" t="s">
        <v>128</v>
      </c>
      <c r="H2" s="56" t="s">
        <v>129</v>
      </c>
      <c r="I2" s="56" t="s">
        <v>130</v>
      </c>
      <c r="J2" s="56" t="s">
        <v>131</v>
      </c>
      <c r="K2" s="56" t="s">
        <v>132</v>
      </c>
      <c r="L2" s="56" t="s">
        <v>133</v>
      </c>
      <c r="M2" s="56" t="s">
        <v>134</v>
      </c>
      <c r="N2" s="56" t="s">
        <v>135</v>
      </c>
    </row>
    <row r="3" spans="1:14" s="97" customFormat="1" ht="15" hidden="1" customHeight="1">
      <c r="A3" s="97" t="s">
        <v>136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137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138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139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140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141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142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143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144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145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146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147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148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149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150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151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152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153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154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155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156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157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158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159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160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161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162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163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164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165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166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167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168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169</v>
      </c>
      <c r="B36" s="583">
        <v>2342.6999999999998</v>
      </c>
      <c r="C36" s="583">
        <f>'Pb 가격및재고'!N6336</f>
        <v>2299.9</v>
      </c>
      <c r="D36" s="583">
        <f>'Pb 가격및재고'!N6360</f>
        <v>2359.478260869565</v>
      </c>
      <c r="E36" s="583">
        <v>2396.7399999999998</v>
      </c>
      <c r="F36" s="583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83">
        <v>1988.1</v>
      </c>
      <c r="L36" s="503">
        <v>2099.3863636363635</v>
      </c>
      <c r="M36" s="584">
        <v>2212.4749999999999</v>
      </c>
      <c r="N36" s="585">
        <f>AVERAGE(B36:M36)</f>
        <v>2153.3291353754939</v>
      </c>
    </row>
    <row r="37" spans="1:256" ht="15" customHeight="1">
      <c r="A37" s="58" t="s">
        <v>207</v>
      </c>
      <c r="B37" s="656">
        <v>2208.1666666666702</v>
      </c>
      <c r="C37" s="478">
        <v>2098.9</v>
      </c>
      <c r="D37" s="517"/>
      <c r="E37" s="517"/>
      <c r="F37" s="517"/>
      <c r="G37" s="400"/>
      <c r="H37" s="400"/>
      <c r="I37" s="400"/>
      <c r="J37" s="544"/>
      <c r="K37" s="517"/>
      <c r="L37" s="544"/>
      <c r="M37" s="586"/>
      <c r="N37" s="389">
        <f>AVERAGE(B37:M37)</f>
        <v>2153.5333333333351</v>
      </c>
    </row>
    <row r="38" spans="1:256" s="57" customFormat="1" ht="15" customHeight="1">
      <c r="A38" s="61" t="s">
        <v>208</v>
      </c>
      <c r="B38" s="655">
        <f>B37-M36</f>
        <v>-4.308333333329756</v>
      </c>
      <c r="C38" s="657">
        <f>C37-B37</f>
        <v>-109.26666666667006</v>
      </c>
      <c r="D38" s="200"/>
      <c r="E38" s="200"/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122</v>
      </c>
      <c r="B41" s="56" t="s">
        <v>123</v>
      </c>
      <c r="C41" s="56" t="s">
        <v>124</v>
      </c>
      <c r="D41" s="56" t="s">
        <v>125</v>
      </c>
      <c r="E41" s="56" t="s">
        <v>126</v>
      </c>
      <c r="F41" s="56" t="s">
        <v>127</v>
      </c>
      <c r="G41" s="56" t="s">
        <v>128</v>
      </c>
      <c r="H41" s="56" t="s">
        <v>129</v>
      </c>
      <c r="I41" s="56" t="s">
        <v>130</v>
      </c>
      <c r="J41" s="56" t="s">
        <v>131</v>
      </c>
      <c r="K41" s="56" t="s">
        <v>132</v>
      </c>
      <c r="L41" s="56" t="s">
        <v>133</v>
      </c>
      <c r="M41" s="56" t="s">
        <v>134</v>
      </c>
      <c r="N41" s="56" t="s">
        <v>135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154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155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157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161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162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163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164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165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166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169</v>
      </c>
      <c r="B59" s="583">
        <v>1205.6600000000001</v>
      </c>
      <c r="C59" s="583">
        <v>1210.04</v>
      </c>
      <c r="D59" s="583">
        <v>1232.94</v>
      </c>
      <c r="E59" s="583">
        <v>1244.3699999999999</v>
      </c>
      <c r="F59" s="583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83">
        <v>1440.59</v>
      </c>
      <c r="L59" s="503">
        <v>1377.42</v>
      </c>
      <c r="M59" s="584">
        <v>1308.8900000000001</v>
      </c>
      <c r="N59" s="658">
        <f>AVERAGE(B59:M59)</f>
        <v>1304.0575000000001</v>
      </c>
    </row>
    <row r="60" spans="1:15" ht="15" customHeight="1">
      <c r="A60" s="58" t="s">
        <v>207</v>
      </c>
      <c r="B60" s="656">
        <v>1259.42</v>
      </c>
      <c r="C60" s="478">
        <v>1283.1400000000001</v>
      </c>
      <c r="D60" s="517"/>
      <c r="E60" s="517"/>
      <c r="F60" s="517"/>
      <c r="G60" s="400"/>
      <c r="H60" s="400"/>
      <c r="I60" s="400"/>
      <c r="J60" s="544"/>
      <c r="K60" s="517"/>
      <c r="L60" s="544"/>
      <c r="M60" s="586"/>
      <c r="N60" s="389">
        <f>AVERAGE(B60:M60)</f>
        <v>1271.2800000000002</v>
      </c>
    </row>
    <row r="61" spans="1:15" ht="15" customHeight="1">
      <c r="A61" s="504" t="s">
        <v>180</v>
      </c>
      <c r="B61" s="655">
        <f>B60-M59</f>
        <v>-49.470000000000027</v>
      </c>
      <c r="C61" s="657">
        <f>C60-B60</f>
        <v>23.720000000000027</v>
      </c>
      <c r="D61" s="200"/>
      <c r="E61" s="200"/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122</v>
      </c>
      <c r="B64" s="56" t="s">
        <v>123</v>
      </c>
      <c r="C64" s="56" t="s">
        <v>182</v>
      </c>
      <c r="D64" s="56" t="s">
        <v>183</v>
      </c>
      <c r="E64" s="76" t="s">
        <v>126</v>
      </c>
      <c r="F64" s="76" t="s">
        <v>127</v>
      </c>
      <c r="G64" s="56" t="s">
        <v>128</v>
      </c>
      <c r="H64" s="56" t="s">
        <v>129</v>
      </c>
      <c r="I64" s="56" t="s">
        <v>130</v>
      </c>
      <c r="J64" s="56" t="s">
        <v>184</v>
      </c>
      <c r="K64" s="56" t="s">
        <v>132</v>
      </c>
      <c r="L64" s="76" t="s">
        <v>133</v>
      </c>
      <c r="M64" s="56" t="s">
        <v>134</v>
      </c>
      <c r="N64" s="56" t="s">
        <v>135</v>
      </c>
      <c r="O64" s="44"/>
    </row>
    <row r="65" spans="1:15" ht="15" hidden="1" customHeight="1">
      <c r="A65" s="53" t="s">
        <v>152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154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155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157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158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159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160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161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162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163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164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165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166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167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168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83">
        <v>1183.7</v>
      </c>
      <c r="N81" s="493">
        <v>1144.42</v>
      </c>
      <c r="O81" s="516"/>
    </row>
    <row r="82" spans="1:18" ht="15" customHeight="1">
      <c r="A82" s="47" t="s">
        <v>169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87">
        <v>1296.22</v>
      </c>
      <c r="N82" s="658">
        <f>AVERAGE(B82:M82)</f>
        <v>1291.4466666666667</v>
      </c>
    </row>
    <row r="83" spans="1:18" ht="15" customHeight="1">
      <c r="A83" s="58" t="s">
        <v>207</v>
      </c>
      <c r="B83" s="656">
        <v>1247.25</v>
      </c>
      <c r="C83" s="478">
        <v>1270.74</v>
      </c>
      <c r="D83" s="517"/>
      <c r="E83" s="517"/>
      <c r="F83" s="517"/>
      <c r="G83" s="400"/>
      <c r="H83" s="400"/>
      <c r="I83" s="400"/>
      <c r="J83" s="544"/>
      <c r="K83" s="517"/>
      <c r="L83" s="544"/>
      <c r="M83" s="586"/>
      <c r="N83" s="389">
        <f>AVERAGE(B83:M83)</f>
        <v>1258.9949999999999</v>
      </c>
    </row>
    <row r="84" spans="1:18" ht="15" customHeight="1">
      <c r="A84" s="370" t="s">
        <v>170</v>
      </c>
      <c r="B84" s="655">
        <f>B83-M82</f>
        <v>-48.970000000000027</v>
      </c>
      <c r="C84" s="657">
        <f>C83-B83</f>
        <v>23.490000000000009</v>
      </c>
      <c r="D84" s="200"/>
      <c r="E84" s="200"/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122</v>
      </c>
      <c r="B87" s="56" t="s">
        <v>123</v>
      </c>
      <c r="C87" s="56" t="s">
        <v>182</v>
      </c>
      <c r="D87" s="56" t="s">
        <v>183</v>
      </c>
      <c r="E87" s="76" t="s">
        <v>126</v>
      </c>
      <c r="F87" s="76" t="s">
        <v>127</v>
      </c>
      <c r="G87" s="56" t="s">
        <v>128</v>
      </c>
      <c r="H87" s="56" t="s">
        <v>129</v>
      </c>
      <c r="I87" s="56" t="s">
        <v>130</v>
      </c>
      <c r="J87" s="56" t="s">
        <v>184</v>
      </c>
      <c r="K87" s="56" t="s">
        <v>132</v>
      </c>
      <c r="L87" s="76" t="s">
        <v>133</v>
      </c>
      <c r="M87" s="56" t="s">
        <v>134</v>
      </c>
      <c r="N87" s="56" t="s">
        <v>135</v>
      </c>
      <c r="O87" s="44"/>
      <c r="P87" s="44"/>
      <c r="Q87" s="44"/>
      <c r="R87" s="44"/>
    </row>
    <row r="88" spans="1:18" ht="15" hidden="1" customHeight="1">
      <c r="A88" s="47" t="s">
        <v>165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166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167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168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83">
        <v>1338.19</v>
      </c>
      <c r="N91" s="493">
        <v>1352.79</v>
      </c>
      <c r="O91" s="516"/>
    </row>
    <row r="92" spans="1:18" ht="15" customHeight="1">
      <c r="A92" s="47" t="s">
        <v>169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87">
        <v>1371.13</v>
      </c>
      <c r="N92" s="658">
        <f>AVERAGE(B92:M92)</f>
        <v>1357.7225000000001</v>
      </c>
    </row>
    <row r="93" spans="1:18" ht="15" customHeight="1">
      <c r="A93" s="58" t="s">
        <v>207</v>
      </c>
      <c r="B93" s="656">
        <v>1342.37</v>
      </c>
      <c r="C93" s="478">
        <v>1361.65</v>
      </c>
      <c r="D93" s="517"/>
      <c r="E93" s="517"/>
      <c r="F93" s="517"/>
      <c r="G93" s="400"/>
      <c r="H93" s="400"/>
      <c r="I93" s="400"/>
      <c r="J93" s="544"/>
      <c r="K93" s="517"/>
      <c r="L93" s="544"/>
      <c r="M93" s="586"/>
      <c r="N93" s="389">
        <f>AVERAGE(B93:M93)</f>
        <v>1352.01</v>
      </c>
    </row>
    <row r="94" spans="1:18" ht="15" customHeight="1">
      <c r="A94" s="370" t="s">
        <v>170</v>
      </c>
      <c r="B94" s="655">
        <f>B93-M92</f>
        <v>-28.760000000000218</v>
      </c>
      <c r="C94" s="657">
        <f>C93-B93</f>
        <v>19.2800000000002</v>
      </c>
      <c r="D94" s="200"/>
      <c r="E94" s="200"/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122</v>
      </c>
      <c r="B97" s="56" t="s">
        <v>123</v>
      </c>
      <c r="C97" s="56" t="s">
        <v>124</v>
      </c>
      <c r="D97" s="56" t="s">
        <v>125</v>
      </c>
      <c r="E97" s="56" t="s">
        <v>126</v>
      </c>
      <c r="F97" s="56" t="s">
        <v>127</v>
      </c>
      <c r="G97" s="56" t="s">
        <v>128</v>
      </c>
      <c r="H97" s="56" t="s">
        <v>129</v>
      </c>
      <c r="I97" s="56" t="s">
        <v>130</v>
      </c>
      <c r="J97" s="56" t="s">
        <v>131</v>
      </c>
      <c r="K97" s="56" t="s">
        <v>132</v>
      </c>
      <c r="L97" s="56" t="s">
        <v>133</v>
      </c>
      <c r="M97" s="56" t="s">
        <v>134</v>
      </c>
      <c r="N97" s="56" t="s">
        <v>135</v>
      </c>
    </row>
    <row r="98" spans="1:17" ht="15" hidden="1" customHeight="1">
      <c r="A98" s="57" t="s">
        <v>157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158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159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161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162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163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164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165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166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167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168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169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87">
        <v>24099</v>
      </c>
      <c r="N110" s="658">
        <f>AVERAGE(B110:M110)</f>
        <v>31383.393056653495</v>
      </c>
    </row>
    <row r="111" spans="1:17" ht="15" customHeight="1">
      <c r="A111" s="58" t="s">
        <v>209</v>
      </c>
      <c r="B111" s="656">
        <v>28080.714285714286</v>
      </c>
      <c r="C111" s="478">
        <v>27069.5</v>
      </c>
      <c r="D111" s="517"/>
      <c r="E111" s="517"/>
      <c r="F111" s="517"/>
      <c r="G111" s="400"/>
      <c r="H111" s="400"/>
      <c r="I111" s="400"/>
      <c r="J111" s="544"/>
      <c r="K111" s="517"/>
      <c r="L111" s="544"/>
      <c r="M111" s="586"/>
      <c r="N111" s="389">
        <f>AVERAGE(B111:M111)</f>
        <v>27575.107142857145</v>
      </c>
    </row>
    <row r="112" spans="1:17" ht="15" customHeight="1">
      <c r="A112" s="61" t="s">
        <v>170</v>
      </c>
      <c r="B112" s="655">
        <f>B111-M110</f>
        <v>3981.7142857142862</v>
      </c>
      <c r="C112" s="657">
        <f>C111-B111</f>
        <v>-1011.2142857142862</v>
      </c>
      <c r="D112" s="200"/>
      <c r="E112" s="200"/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4" spans="1:14" ht="15" customHeight="1">
      <c r="A114" s="54" t="s">
        <v>189</v>
      </c>
    </row>
    <row r="115" spans="1:14" ht="15" customHeight="1">
      <c r="A115" s="55" t="s">
        <v>122</v>
      </c>
      <c r="B115" s="56" t="s">
        <v>123</v>
      </c>
      <c r="C115" s="56" t="s">
        <v>124</v>
      </c>
      <c r="D115" s="56" t="s">
        <v>125</v>
      </c>
      <c r="E115" s="56" t="s">
        <v>126</v>
      </c>
      <c r="F115" s="56" t="s">
        <v>127</v>
      </c>
      <c r="G115" s="56" t="s">
        <v>128</v>
      </c>
      <c r="H115" s="56" t="s">
        <v>129</v>
      </c>
      <c r="I115" s="56" t="s">
        <v>130</v>
      </c>
      <c r="J115" s="56" t="s">
        <v>131</v>
      </c>
      <c r="K115" s="56" t="s">
        <v>132</v>
      </c>
      <c r="L115" s="56" t="s">
        <v>133</v>
      </c>
      <c r="M115" s="56" t="s">
        <v>134</v>
      </c>
      <c r="N115" s="56" t="s">
        <v>135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167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168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169</v>
      </c>
      <c r="B131" s="583">
        <v>13360</v>
      </c>
      <c r="C131" s="583">
        <f>'Sb 안티모니'!E3937</f>
        <v>13482.5</v>
      </c>
      <c r="D131" s="583">
        <f>'Sb 안티모니'!E3960</f>
        <v>14659.782608695652</v>
      </c>
      <c r="E131" s="583">
        <v>14941.43</v>
      </c>
      <c r="F131" s="583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84">
        <v>10819.444444444445</v>
      </c>
      <c r="N131" s="658">
        <f>AVERAGE(B131:M131)</f>
        <v>13138.768087761675</v>
      </c>
    </row>
    <row r="132" spans="1:14" ht="15" customHeight="1">
      <c r="A132" s="58" t="s">
        <v>207</v>
      </c>
      <c r="B132" s="656">
        <v>12436.5625</v>
      </c>
      <c r="C132" s="478">
        <v>13081.25</v>
      </c>
      <c r="D132" s="588"/>
      <c r="E132" s="588"/>
      <c r="F132" s="588"/>
      <c r="G132" s="588"/>
      <c r="H132" s="588"/>
      <c r="I132" s="588"/>
      <c r="J132" s="588"/>
      <c r="K132" s="588"/>
      <c r="L132" s="588"/>
      <c r="M132" s="588"/>
      <c r="N132" s="389">
        <f>AVERAGE(B132:M132)</f>
        <v>12758.90625</v>
      </c>
    </row>
    <row r="133" spans="1:14" ht="15" customHeight="1">
      <c r="A133" s="61" t="s">
        <v>170</v>
      </c>
      <c r="B133" s="655">
        <f>B132-M131</f>
        <v>1617.1180555555547</v>
      </c>
      <c r="C133" s="657">
        <f>C132-B132</f>
        <v>644.6875</v>
      </c>
      <c r="D133" s="200"/>
      <c r="E133" s="200"/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864" t="s">
        <v>201</v>
      </c>
      <c r="B3" s="864"/>
      <c r="C3" s="864"/>
      <c r="D3" s="864"/>
      <c r="E3" s="864"/>
      <c r="F3" s="864"/>
      <c r="G3" s="864"/>
      <c r="H3" s="864"/>
      <c r="I3" s="864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cp:lastPrinted>2023-03-02T04:06:58Z</cp:lastPrinted>
  <dcterms:created xsi:type="dcterms:W3CDTF">2002-04-26T04:09:18Z</dcterms:created>
  <dcterms:modified xsi:type="dcterms:W3CDTF">2023-03-27T00:00:20Z</dcterms:modified>
  <cp:category/>
  <cp:contentStatus/>
</cp:coreProperties>
</file>