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 업데이트(일일시황 매일 아침)\10월3주차\"/>
    </mc:Choice>
  </mc:AlternateContent>
  <bookViews>
    <workbookView xWindow="0" yWindow="0" windowWidth="28800" windowHeight="12348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월별평균!$A$1:$N$128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512" i="6" l="1"/>
  <c r="N6512" i="6" l="1"/>
  <c r="H2812" i="17" l="1"/>
  <c r="G2812" i="17"/>
  <c r="F2812" i="17"/>
  <c r="E2812" i="17"/>
  <c r="X6512" i="6"/>
  <c r="W6512" i="6"/>
  <c r="O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4" i="6"/>
  <c r="W6503" i="6"/>
  <c r="Q6504" i="6"/>
  <c r="F2804" i="17" l="1"/>
  <c r="E2804" i="17"/>
  <c r="X6504" i="6"/>
  <c r="M6504" i="6"/>
  <c r="I6504" i="6"/>
  <c r="F2803" i="17" l="1"/>
  <c r="E2803" i="17"/>
  <c r="X6497" i="6"/>
  <c r="W6496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126" i="10"/>
  <c r="J127" i="10"/>
  <c r="N89" i="10"/>
  <c r="N80" i="10"/>
  <c r="N58" i="10"/>
  <c r="J90" i="10"/>
  <c r="J59" i="10"/>
  <c r="J81" i="10"/>
  <c r="J107" i="10"/>
  <c r="J37" i="10"/>
  <c r="N6497" i="6"/>
  <c r="X6499" i="6"/>
  <c r="W6499" i="6"/>
  <c r="Q6499" i="6"/>
  <c r="F2799" i="17"/>
  <c r="E2799" i="17"/>
  <c r="O6497" i="6"/>
  <c r="X6498" i="6"/>
  <c r="V6498" i="6"/>
  <c r="M6499" i="6"/>
  <c r="I6499" i="6"/>
  <c r="Q6496" i="6" l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I127" i="10"/>
  <c r="I59" i="10" l="1"/>
  <c r="I90" i="10"/>
  <c r="I81" i="10"/>
  <c r="I107" i="10"/>
  <c r="I37" i="10"/>
  <c r="F2777" i="17" l="1"/>
  <c r="E2777" i="17"/>
  <c r="W6476" i="6"/>
  <c r="X6476" i="6"/>
  <c r="M6476" i="6"/>
  <c r="I6476" i="6"/>
  <c r="V6475" i="6"/>
  <c r="X6475" i="6" s="1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H127" i="10"/>
  <c r="H107" i="10"/>
  <c r="H90" i="10"/>
  <c r="H81" i="10"/>
  <c r="H59" i="10"/>
  <c r="Q6452" i="6"/>
  <c r="W6452" i="6" s="1"/>
  <c r="H37" i="10"/>
  <c r="F2754" i="17"/>
  <c r="E2754" i="17"/>
  <c r="X6452" i="6"/>
  <c r="M6452" i="6"/>
  <c r="I6452" i="6"/>
  <c r="V6451" i="6"/>
  <c r="H2753" i="17" l="1"/>
  <c r="G2753" i="17"/>
  <c r="F2753" i="17"/>
  <c r="E2753" i="17"/>
  <c r="Q6450" i="6"/>
  <c r="X6450" i="6"/>
  <c r="W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G127" i="10" l="1"/>
  <c r="F4025" i="13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G90" i="10" l="1"/>
  <c r="G81" i="10"/>
  <c r="G59" i="10"/>
  <c r="D59" i="10"/>
  <c r="E59" i="10"/>
  <c r="F59" i="10"/>
  <c r="E107" i="10"/>
  <c r="F107" i="10"/>
  <c r="G107" i="10"/>
  <c r="F37" i="10"/>
  <c r="G37" i="10"/>
  <c r="Q6428" i="6" l="1"/>
  <c r="W6428" i="6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F127" i="10" l="1"/>
  <c r="F90" i="10"/>
  <c r="F81" i="10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127" i="10" l="1"/>
  <c r="E90" i="10"/>
  <c r="E81" i="10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X6377" i="6"/>
  <c r="W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27" i="10"/>
  <c r="D126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D90" i="10"/>
  <c r="D81" i="10"/>
  <c r="N6360" i="6" l="1"/>
  <c r="D36" i="10" s="1"/>
  <c r="E37" i="10" s="1"/>
  <c r="M6360" i="6"/>
  <c r="X6360" i="6"/>
  <c r="W6360" i="6"/>
  <c r="H2667" i="17"/>
  <c r="G2667" i="17"/>
  <c r="D106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C59" i="10" l="1"/>
  <c r="C81" i="10"/>
  <c r="C90" i="10"/>
  <c r="D3919" i="13"/>
  <c r="E3937" i="13" s="1"/>
  <c r="C126" i="10" s="1"/>
  <c r="C127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06" i="10" s="1"/>
  <c r="N106" i="10" s="1"/>
  <c r="F2645" i="17"/>
  <c r="E2645" i="17"/>
  <c r="X6338" i="6"/>
  <c r="W6338" i="6"/>
  <c r="M6338" i="6"/>
  <c r="I6338" i="6"/>
  <c r="D107" i="10" l="1"/>
  <c r="C107" i="10"/>
  <c r="X6336" i="6"/>
  <c r="W6336" i="6"/>
  <c r="O6336" i="6"/>
  <c r="N6336" i="6"/>
  <c r="M6336" i="6"/>
  <c r="I6336" i="6"/>
  <c r="F2644" i="17"/>
  <c r="E2644" i="17"/>
  <c r="C36" i="10" l="1"/>
  <c r="X6337" i="6"/>
  <c r="Q6335" i="6"/>
  <c r="C37" i="10" l="1"/>
  <c r="N36" i="10"/>
  <c r="D37" i="10"/>
  <c r="F2643" i="17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B81" i="10" l="1"/>
  <c r="B90" i="10"/>
  <c r="B59" i="10"/>
  <c r="B127" i="10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O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5" i="10"/>
  <c r="M105" i="10"/>
  <c r="B107" i="10" s="1"/>
  <c r="M35" i="10"/>
  <c r="B37" i="10" s="1"/>
  <c r="X6294" i="6"/>
  <c r="Q6293" i="6" l="1"/>
  <c r="F2603" i="17"/>
  <c r="E2603" i="17"/>
  <c r="X6293" i="6"/>
  <c r="W6293" i="6"/>
  <c r="O6293" i="6"/>
  <c r="N35" i="10" s="1"/>
  <c r="M6293" i="6"/>
  <c r="I6293" i="6"/>
  <c r="Q6292" i="6" l="1"/>
  <c r="W6292" i="6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25" i="10" s="1"/>
  <c r="G2580" i="17"/>
  <c r="N6269" i="6"/>
  <c r="X6270" i="6" s="1"/>
  <c r="Q6269" i="6"/>
  <c r="L105" i="10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25" i="10" s="1"/>
  <c r="Q6246" i="6"/>
  <c r="H2558" i="17" l="1"/>
  <c r="G2558" i="17"/>
  <c r="K105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3" i="10" l="1"/>
  <c r="N42" i="10"/>
  <c r="N41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X5794" i="6"/>
  <c r="X5816" i="6" s="1"/>
  <c r="W5794" i="6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3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5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4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0" i="6"/>
  <c r="S4010" i="6" s="1"/>
  <c r="T4010" i="6" s="1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7" i="6"/>
  <c r="S4097" i="6" s="1"/>
  <c r="T4097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47" i="6" l="1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07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111" i="6" l="1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<sst xmlns="http://schemas.openxmlformats.org/spreadsheetml/2006/main" count="686" uniqueCount="209">
  <si>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</si>
  <si>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</si>
  <si>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</si>
  <si>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</si>
  <si>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</si>
  <si>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</si>
  <si>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</si>
  <si>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</si>
  <si>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</si>
  <si>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</si>
  <si>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</si>
  <si>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</si>
  <si>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</si>
  <si>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</si>
  <si>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</si>
  <si>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</si>
  <si>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</si>
  <si>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</si>
  <si>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</si>
  <si>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</si>
  <si>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</si>
  <si>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</si>
  <si>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</si>
  <si>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</si>
  <si>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</si>
  <si>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</si>
  <si>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</si>
  <si>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</si>
  <si>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</si>
  <si>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</si>
  <si>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</si>
  <si>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</si>
  <si>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</si>
  <si>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</si>
  <si>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</si>
  <si>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</si>
  <si>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</si>
  <si>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</si>
  <si>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</si>
  <si>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</si>
  <si>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</si>
  <si>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</si>
  <si>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</si>
  <si>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</si>
  <si>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</si>
  <si>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</si>
  <si>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</si>
  <si>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</si>
  <si>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</si>
  <si>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</si>
  <si>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</si>
  <si>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</si>
  <si>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</si>
  <si>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</si>
  <si>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</si>
  <si>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</si>
  <si>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</si>
  <si>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</si>
  <si>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</si>
  <si>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</si>
  <si>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</si>
  <si>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</si>
  <si>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</si>
  <si>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</si>
  <si>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</si>
  <si>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</si>
  <si>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</si>
  <si>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</si>
  <si>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</si>
  <si>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</si>
  <si>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</si>
  <si>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</si>
  <si>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</si>
  <si>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</si>
  <si>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</si>
  <si>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</si>
  <si>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</si>
  <si>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</si>
  <si>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</si>
  <si>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</si>
  <si>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</si>
  <si>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</si>
  <si>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</si>
  <si>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</si>
  <si>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</si>
  <si>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</si>
  <si>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</si>
  <si>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</si>
  <si>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</si>
  <si>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</si>
  <si>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</si>
  <si>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</si>
  <si>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</si>
  <si>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</si>
  <si>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</si>
  <si>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</si>
  <si>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</si>
  <si>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</si>
  <si>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</si>
  <si>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</si>
  <si>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</si>
  <si>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</si>
  <si>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</si>
  <si>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</si>
  <si>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</si>
  <si>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</si>
  <si>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</si>
  <si>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</si>
  <si>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</si>
  <si>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</si>
  <si>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</si>
  <si>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</si>
  <si>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</si>
  <si>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</si>
  <si>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</si>
  <si>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</si>
  <si>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</si>
  <si>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</si>
  <si>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</si>
  <si>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</si>
  <si>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</si>
  <si>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</si>
  <si>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</si>
  <si>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</si>
  <si>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</si>
  <si>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</si>
  <si>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</si>
  <si>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</si>
  <si>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</si>
  <si>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</si>
  <si>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</si>
  <si>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</si>
  <si>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</si>
  <si>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</si>
  <si>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</si>
  <si>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</si>
  <si>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</si>
  <si>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</si>
  <si>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</si>
  <si>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</si>
  <si>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</si>
  <si>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</si>
  <si>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</si>
  <si>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</si>
  <si>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</si>
  <si>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</si>
  <si>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</si>
  <si>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</si>
  <si>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</si>
  <si>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</si>
  <si>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</si>
  <si>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</si>
  <si>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</si>
  <si>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</si>
  <si>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</si>
  <si>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</si>
  <si>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</si>
  <si>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</si>
  <si>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</si>
  <si>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</si>
  <si>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</si>
  <si>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</si>
  <si>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</si>
  <si>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</si>
  <si>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</si>
  <si>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</si>
  <si>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</si>
  <si>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</si>
  <si>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</si>
  <si>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</si>
  <si>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</si>
  <si>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</si>
  <si>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</si>
  <si>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</si>
  <si>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</si>
  <si>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</si>
  <si>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</si>
  <si>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</si>
  <si>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</si>
  <si>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</si>
  <si>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</si>
  <si>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</si>
  <si>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</si>
  <si>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</si>
  <si>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</si>
  <si>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</si>
  <si>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</si>
  <si>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</si>
  <si>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</si>
  <si>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</si>
  <si>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</si>
  <si>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</si>
  <si>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</si>
  <si>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</si>
  <si>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</si>
  <si>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</si>
  <si>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</si>
  <si>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</si>
  <si>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</si>
  <si>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</si>
  <si>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</si>
  <si>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</si>
  <si>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</si>
  <si>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</si>
  <si>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</si>
  <si>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</si>
  <si>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</si>
  <si>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t>-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</si>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</sst>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28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4" fillId="2" borderId="10" xfId="3" applyNumberFormat="1" applyFont="1" applyFill="1" applyBorder="1" applyAlignment="1">
      <alignment horizontal="center"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178" fontId="4" fillId="2" borderId="10" xfId="4" applyNumberFormat="1" applyFont="1" applyFill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189" fontId="16" fillId="0" borderId="3" xfId="0" applyNumberFormat="1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78" fontId="4" fillId="0" borderId="10" xfId="4" applyNumberFormat="1" applyFont="1" applyFill="1" applyBorder="1" applyAlignment="1">
      <alignment vertical="center"/>
    </xf>
    <xf numFmtId="178" fontId="32" fillId="11" borderId="10" xfId="4" applyNumberFormat="1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94" fontId="28" fillId="0" borderId="0" xfId="0" applyNumberFormat="1" applyFont="1" applyFill="1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4" fillId="0" borderId="2" xfId="3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4" fillId="16" borderId="32" xfId="3" applyNumberFormat="1" applyFont="1" applyFill="1" applyBorder="1" applyAlignment="1">
      <alignment horizontal="center" vertical="center" wrapText="1"/>
    </xf>
    <xf numFmtId="197" fontId="4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44" fillId="0" borderId="0" xfId="0" applyNumberFormat="1" applyFont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2" xfId="3" applyFont="1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422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4"/>
  <sheetViews>
    <sheetView tabSelected="1" topLeftCell="D1" zoomScale="115" zoomScaleNormal="115" workbookViewId="0">
      <pane ySplit="2" topLeftCell="A6486" activePane="bottomLeft" state="frozen"/>
      <selection pane="bottomLeft" activeCell="K6512" sqref="K6512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9" customWidth="1"/>
    <col min="22" max="22" width="8.59765625" style="36" bestFit="1" customWidth="1"/>
    <col min="23" max="23" width="10.296875" style="340" customWidth="1"/>
    <col min="24" max="24" width="9.09765625" style="537" bestFit="1" customWidth="1"/>
    <col min="25" max="252" width="8.8984375" style="7" customWidth="1"/>
    <col min="253" max="16384" width="8.8984375" style="7"/>
  </cols>
  <sheetData>
    <row r="1" spans="1:24" ht="15" customHeight="1">
      <c r="A1" s="717" t="s">
        <v>0</v>
      </c>
      <c r="B1" s="719"/>
      <c r="C1" s="719"/>
      <c r="D1" s="719"/>
      <c r="E1" s="719"/>
      <c r="F1" s="723" t="s">
        <v>1</v>
      </c>
      <c r="G1" s="723"/>
      <c r="H1" s="720" t="s">
        <v>2</v>
      </c>
      <c r="I1" s="720"/>
      <c r="J1" s="400" t="s">
        <v>3</v>
      </c>
      <c r="K1" s="685" t="s">
        <v>4</v>
      </c>
      <c r="L1" s="727" t="s">
        <v>5</v>
      </c>
      <c r="M1" s="729" t="s">
        <v>6</v>
      </c>
      <c r="N1" s="731" t="s">
        <v>7</v>
      </c>
      <c r="O1" s="724" t="s">
        <v>8</v>
      </c>
      <c r="P1" s="714" t="s">
        <v>9</v>
      </c>
      <c r="Q1" s="714"/>
      <c r="R1" s="714"/>
      <c r="S1" s="714"/>
      <c r="T1" s="714"/>
      <c r="U1" s="714"/>
      <c r="V1" s="709" t="s">
        <v>7</v>
      </c>
      <c r="W1" s="707" t="s">
        <v>10</v>
      </c>
      <c r="X1" s="733" t="s">
        <v>11</v>
      </c>
    </row>
    <row r="2" spans="1:24" ht="13.5" customHeight="1" thickBot="1">
      <c r="A2" s="718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9" t="s">
        <v>20</v>
      </c>
      <c r="K2" s="686"/>
      <c r="L2" s="728"/>
      <c r="M2" s="730"/>
      <c r="N2" s="732"/>
      <c r="O2" s="725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710"/>
      <c r="W2" s="708"/>
      <c r="X2" s="734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4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4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4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4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4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4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4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4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4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4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4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4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4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4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4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4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4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4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4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4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4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4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4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4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4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4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4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4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4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4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4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4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4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4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4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4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4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4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4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4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4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4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4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4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4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4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4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4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4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4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4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4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4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4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4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4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4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4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4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4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4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4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4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4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4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4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4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4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4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4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4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4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4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4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4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4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4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4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4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4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4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4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4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4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4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4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4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4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4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4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4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4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4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4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4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4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4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4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4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4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4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4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4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4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4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4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4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4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4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4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60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9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9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9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9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9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60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9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9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9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9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9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9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9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9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9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9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9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9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9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9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9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9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9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9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9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9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60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9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9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9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9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9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9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9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9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9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9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9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9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9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9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9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9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9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9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9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9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9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60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9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9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9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9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9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9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9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9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9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9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9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9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9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9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9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9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9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9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9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9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60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9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9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9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9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9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9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9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9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9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9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9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9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9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9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9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9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9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9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9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60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9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9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9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9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9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9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9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9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9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9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9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9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9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9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9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9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9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9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9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60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9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9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9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9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9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9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9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9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9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9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9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9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9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9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9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9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9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9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9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9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60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9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9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9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9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9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9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9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9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9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9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9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9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9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9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9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9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9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9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9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9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60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9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9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9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9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9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9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9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9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9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9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9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9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9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9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9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9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9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9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9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60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9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9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9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9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9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9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9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9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9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9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9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9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9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9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9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9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9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9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9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9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9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60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9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9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9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9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9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9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9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9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9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9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9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9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9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9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9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9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9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9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9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9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60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9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9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9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9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9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9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9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9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9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9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9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9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9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9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9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9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9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9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9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9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9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60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9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9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9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9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9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9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9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9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9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9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9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9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9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9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9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9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9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9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9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9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9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60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9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9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9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9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9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9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9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9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9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9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9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9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9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9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9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9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9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9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9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9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60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9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9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9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9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9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9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9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9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9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9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9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9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9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9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9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9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9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9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9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9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9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60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9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9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9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9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9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9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9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9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9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9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9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9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9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9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9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9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9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9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9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60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9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9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9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9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9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9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9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9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9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9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9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9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9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9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9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9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9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9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9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9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60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9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9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9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9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9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9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9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9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9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9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9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9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9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9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9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9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9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9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9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60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9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9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9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9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9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9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9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9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9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9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9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9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9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9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9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9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9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9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9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9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9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9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60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9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9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9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9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9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9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9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9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9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9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9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9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9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9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9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9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9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60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9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9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9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9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9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9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9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9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9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9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9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9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9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9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9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9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9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9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9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9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60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9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9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9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9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9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9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9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9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9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9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9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9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9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9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9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9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9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9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9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9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9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60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9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9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9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9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9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9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9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9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9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9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9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9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9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9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9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9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9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9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9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9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60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9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9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9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9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9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9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9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9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9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9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9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9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9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9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9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9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9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9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9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9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9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60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9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9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9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9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9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9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9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9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9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9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9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9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9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9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9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9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9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9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9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9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60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9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9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9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9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9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9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9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9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9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9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9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9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9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9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9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9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9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9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9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9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9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60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9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9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9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9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9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9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9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9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9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9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9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9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9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9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9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9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9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9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9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9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9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60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9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9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9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9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9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9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9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9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9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9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9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9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9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9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9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9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9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9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60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9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9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9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9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9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9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9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9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9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9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9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9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9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9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9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9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9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9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9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9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9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60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9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9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9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9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9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9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9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9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9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9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9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16" t="s">
        <v>24</v>
      </c>
      <c r="R2310" s="716"/>
      <c r="S2310" s="716"/>
      <c r="T2310" s="716"/>
      <c r="U2310" s="716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16"/>
      <c r="R2311" s="716"/>
      <c r="S2311" s="716"/>
      <c r="T2311" s="716"/>
      <c r="U2311" s="716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16"/>
      <c r="R2312" s="716"/>
      <c r="S2312" s="716"/>
      <c r="T2312" s="716"/>
      <c r="U2312" s="716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16"/>
      <c r="R2313" s="716"/>
      <c r="S2313" s="716"/>
      <c r="T2313" s="716"/>
      <c r="U2313" s="716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16"/>
      <c r="R2314" s="716"/>
      <c r="S2314" s="716"/>
      <c r="T2314" s="716"/>
      <c r="U2314" s="716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16"/>
      <c r="R2315" s="716"/>
      <c r="S2315" s="716"/>
      <c r="T2315" s="716"/>
      <c r="U2315" s="716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9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9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60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9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9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9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9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9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9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9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9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9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9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9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9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9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9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9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9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9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9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9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9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9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60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9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9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9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9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16" t="s">
        <v>25</v>
      </c>
      <c r="G2345" s="716"/>
      <c r="H2345" s="716"/>
      <c r="I2345" s="716"/>
      <c r="J2345" s="397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9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16"/>
      <c r="G2346" s="716"/>
      <c r="H2346" s="716"/>
      <c r="I2346" s="716"/>
      <c r="J2346" s="397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9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9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9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9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9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9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9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9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9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9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9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9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9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9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9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60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84" t="s">
        <v>24</v>
      </c>
      <c r="R2362" s="684"/>
      <c r="S2362" s="684"/>
      <c r="T2362" s="684"/>
      <c r="U2362" s="684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94"/>
      <c r="R2363" s="694"/>
      <c r="S2363" s="694"/>
      <c r="T2363" s="694"/>
      <c r="U2363" s="694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94"/>
      <c r="R2364" s="694"/>
      <c r="S2364" s="694"/>
      <c r="T2364" s="694"/>
      <c r="U2364" s="694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94"/>
      <c r="R2365" s="694"/>
      <c r="S2365" s="694"/>
      <c r="T2365" s="694"/>
      <c r="U2365" s="694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9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9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9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9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9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9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9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9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9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9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9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9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9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9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17" t="s">
        <v>26</v>
      </c>
      <c r="G2380" s="717"/>
      <c r="H2380" s="717"/>
      <c r="I2380" s="717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9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9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9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60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9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9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9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9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9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9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9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9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9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9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9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9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9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9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9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9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9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9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9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9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60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9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9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9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9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9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9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9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9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9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9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9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9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9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9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9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9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9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9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9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9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9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60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9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9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9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9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9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9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9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9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9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9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9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9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9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9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9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9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9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9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9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9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9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60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9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9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9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9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9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9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9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9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9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9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9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9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9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9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9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9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9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9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9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9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84" t="s">
        <v>24</v>
      </c>
      <c r="R2469" s="684"/>
      <c r="S2469" s="684"/>
      <c r="T2469" s="684"/>
      <c r="U2469" s="684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94"/>
      <c r="R2470" s="694"/>
      <c r="S2470" s="694"/>
      <c r="T2470" s="694"/>
      <c r="U2470" s="694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94"/>
      <c r="R2471" s="694"/>
      <c r="S2471" s="694"/>
      <c r="T2471" s="694"/>
      <c r="U2471" s="694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94"/>
      <c r="R2472" s="694"/>
      <c r="S2472" s="694"/>
      <c r="T2472" s="694"/>
      <c r="U2472" s="694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94"/>
      <c r="R2473" s="694"/>
      <c r="S2473" s="694"/>
      <c r="T2473" s="694"/>
      <c r="U2473" s="694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9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9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9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9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9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9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9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9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9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9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9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9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9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9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9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9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9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60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9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9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9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9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9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9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9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9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9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9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9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9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9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9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9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9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9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9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9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9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9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60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9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9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9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9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9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9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9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9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9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9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9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9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9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9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9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26" t="s">
        <v>24</v>
      </c>
      <c r="G2529" s="726"/>
      <c r="H2529" s="726"/>
      <c r="I2529" s="726"/>
      <c r="J2529" s="398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9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26"/>
      <c r="G2530" s="726"/>
      <c r="H2530" s="726"/>
      <c r="I2530" s="726"/>
      <c r="J2530" s="398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9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26"/>
      <c r="G2531" s="726"/>
      <c r="H2531" s="726"/>
      <c r="I2531" s="726"/>
      <c r="J2531" s="398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9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5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9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9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36" t="s">
        <v>24</v>
      </c>
      <c r="R2534" s="711"/>
      <c r="S2534" s="711"/>
      <c r="T2534" s="711"/>
      <c r="U2534" s="711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9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9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9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9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9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9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9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9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9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9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9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9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9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9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9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9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9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9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9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9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9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60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9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9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94" t="s">
        <v>24</v>
      </c>
      <c r="R2559" s="694"/>
      <c r="S2559" s="694"/>
      <c r="T2559" s="694"/>
      <c r="U2559" s="694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94"/>
      <c r="R2560" s="694"/>
      <c r="S2560" s="694"/>
      <c r="T2560" s="694"/>
      <c r="U2560" s="694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94"/>
      <c r="R2561" s="694"/>
      <c r="S2561" s="694"/>
      <c r="T2561" s="694"/>
      <c r="U2561" s="694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94"/>
      <c r="R2562" s="694"/>
      <c r="S2562" s="694"/>
      <c r="T2562" s="694"/>
      <c r="U2562" s="694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94"/>
      <c r="R2563" s="694"/>
      <c r="S2563" s="694"/>
      <c r="T2563" s="694"/>
      <c r="U2563" s="694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94"/>
      <c r="R2564" s="694"/>
      <c r="S2564" s="694"/>
      <c r="T2564" s="694"/>
      <c r="U2564" s="694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9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9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9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9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9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9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9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9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9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9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9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9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60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9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9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9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9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9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9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9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9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9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9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9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9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9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9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90" t="s">
        <v>28</v>
      </c>
      <c r="G2592" s="690"/>
      <c r="H2592" s="690"/>
      <c r="I2592" s="690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9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90"/>
      <c r="G2593" s="690"/>
      <c r="H2593" s="690"/>
      <c r="I2593" s="690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9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9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9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9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9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60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9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9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9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94" t="s">
        <v>29</v>
      </c>
      <c r="R2602" s="694"/>
      <c r="S2602" s="694"/>
      <c r="T2602" s="694"/>
      <c r="U2602" s="694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9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9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9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9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9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9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9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9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9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9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9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9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9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9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9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9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9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9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84" t="s">
        <v>24</v>
      </c>
      <c r="R2621" s="684"/>
      <c r="S2621" s="684"/>
      <c r="T2621" s="684"/>
      <c r="U2621" s="684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94"/>
      <c r="R2622" s="694"/>
      <c r="S2622" s="694"/>
      <c r="T2622" s="694"/>
      <c r="U2622" s="694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90" t="s">
        <v>24</v>
      </c>
      <c r="G2623" s="690"/>
      <c r="H2623" s="690"/>
      <c r="I2623" s="690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9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9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9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9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9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9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9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9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9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9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9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9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9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9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9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90" t="s">
        <v>30</v>
      </c>
      <c r="G2638" s="690"/>
      <c r="H2638" s="690"/>
      <c r="I2638" s="690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9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9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9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9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60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9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9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9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9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9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94" t="s">
        <v>24</v>
      </c>
      <c r="R2648" s="694"/>
      <c r="S2648" s="694"/>
      <c r="T2648" s="694"/>
      <c r="U2648" s="694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9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9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9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9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9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9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9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9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9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9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9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9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9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9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60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9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9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9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9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9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9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9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9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9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9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9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9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9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9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9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9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9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9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9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9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9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9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60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9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9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9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9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9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9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9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9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9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9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9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9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9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9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9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9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90" t="s">
        <v>31</v>
      </c>
      <c r="G2703" s="690"/>
      <c r="H2703" s="690"/>
      <c r="I2703" s="690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9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9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9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9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60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9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9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9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9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9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9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9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9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9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9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12" t="s">
        <v>32</v>
      </c>
      <c r="R2718" s="712"/>
      <c r="S2718" s="712"/>
      <c r="T2718" s="712"/>
      <c r="U2718" s="712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9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9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9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9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9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9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9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9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9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12" t="s">
        <v>33</v>
      </c>
      <c r="R2728" s="712"/>
      <c r="S2728" s="712"/>
      <c r="T2728" s="712"/>
      <c r="U2728" s="712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12"/>
      <c r="R2729" s="712"/>
      <c r="S2729" s="712"/>
      <c r="T2729" s="712"/>
      <c r="U2729" s="712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12"/>
      <c r="R2730" s="712"/>
      <c r="S2730" s="712"/>
      <c r="T2730" s="712"/>
      <c r="U2730" s="712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12"/>
      <c r="R2731" s="712"/>
      <c r="S2731" s="712"/>
      <c r="T2731" s="712"/>
      <c r="U2731" s="712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12"/>
      <c r="R2732" s="712"/>
      <c r="S2732" s="712"/>
      <c r="T2732" s="712"/>
      <c r="U2732" s="712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9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9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9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9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9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9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9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9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9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9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9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9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9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9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9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9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9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9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9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60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9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9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9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9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9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9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9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9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9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9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9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9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9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9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9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9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9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9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9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60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9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9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9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9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9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9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9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9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9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9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9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9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9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9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9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9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9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9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90" t="s">
        <v>34</v>
      </c>
      <c r="G2791" s="690"/>
      <c r="H2791" s="690"/>
      <c r="I2791" s="690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9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90"/>
      <c r="G2792" s="690"/>
      <c r="H2792" s="690"/>
      <c r="I2792" s="690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9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9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9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60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13" t="s">
        <v>24</v>
      </c>
      <c r="R2796" s="713"/>
      <c r="S2796" s="713"/>
      <c r="T2796" s="713"/>
      <c r="U2796" s="713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9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9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9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9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9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9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9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9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9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9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9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9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9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9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9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94" t="s">
        <v>24</v>
      </c>
      <c r="R2812" s="694"/>
      <c r="S2812" s="694"/>
      <c r="T2812" s="694"/>
      <c r="U2812" s="694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94"/>
      <c r="R2813" s="694"/>
      <c r="S2813" s="694"/>
      <c r="T2813" s="694"/>
      <c r="U2813" s="694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94"/>
      <c r="R2814" s="694"/>
      <c r="S2814" s="694"/>
      <c r="T2814" s="694"/>
      <c r="U2814" s="694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94"/>
      <c r="R2815" s="694"/>
      <c r="S2815" s="694"/>
      <c r="T2815" s="694"/>
      <c r="U2815" s="694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11"/>
      <c r="R2816" s="711"/>
      <c r="S2816" s="711"/>
      <c r="T2816" s="711"/>
      <c r="U2816" s="711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1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9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9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9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9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9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9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9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9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9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9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9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9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9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9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9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9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9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9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60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9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9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9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9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9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9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9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9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9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9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9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9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9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9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9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9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9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9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9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9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9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60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9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9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9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94" t="s">
        <v>24</v>
      </c>
      <c r="R2862" s="694"/>
      <c r="S2862" s="694"/>
      <c r="T2862" s="694"/>
      <c r="U2862" s="694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9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9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9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90" t="s">
        <v>28</v>
      </c>
      <c r="G2866" s="690"/>
      <c r="H2866" s="690"/>
      <c r="I2866" s="690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9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90"/>
      <c r="G2867" s="690"/>
      <c r="H2867" s="690"/>
      <c r="I2867" s="690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9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9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9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9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9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9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9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9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9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9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9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9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9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9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84" t="s">
        <v>24</v>
      </c>
      <c r="R2881" s="684"/>
      <c r="S2881" s="684"/>
      <c r="T2881" s="684"/>
      <c r="U2881" s="684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90" t="s">
        <v>24</v>
      </c>
      <c r="G2882" s="690"/>
      <c r="H2882" s="690"/>
      <c r="I2882" s="690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9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9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9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9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9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9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9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9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9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9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9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9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9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9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9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90" t="s">
        <v>35</v>
      </c>
      <c r="G2897" s="690"/>
      <c r="H2897" s="690"/>
      <c r="I2897" s="690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9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9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9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94" t="s">
        <v>24</v>
      </c>
      <c r="R2900" s="694"/>
      <c r="S2900" s="694"/>
      <c r="T2900" s="694"/>
      <c r="U2900" s="694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11"/>
      <c r="R2901" s="711"/>
      <c r="S2901" s="711"/>
      <c r="T2901" s="711"/>
      <c r="U2901" s="711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9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9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9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9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9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9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9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9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9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9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9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9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9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9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9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9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9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9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9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9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9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60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9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9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9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9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9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9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9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9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9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9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9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9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9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9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9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9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9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9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9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9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9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9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60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9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9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9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9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9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9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9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9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9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9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9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9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9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9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9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9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9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9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9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60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9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9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9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9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9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9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9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9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9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9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9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9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9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9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9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9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9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9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9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9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9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60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91" t="s">
        <v>24</v>
      </c>
      <c r="R2989" s="691"/>
      <c r="S2989" s="691"/>
      <c r="T2989" s="691"/>
      <c r="U2989" s="691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15"/>
      <c r="R2990" s="715"/>
      <c r="S2990" s="715"/>
      <c r="T2990" s="715"/>
      <c r="U2990" s="715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15"/>
      <c r="R2991" s="715"/>
      <c r="S2991" s="715"/>
      <c r="T2991" s="715"/>
      <c r="U2991" s="715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15"/>
      <c r="R2992" s="715"/>
      <c r="S2992" s="715"/>
      <c r="T2992" s="715"/>
      <c r="U2992" s="715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15"/>
      <c r="R2993" s="715"/>
      <c r="S2993" s="715"/>
      <c r="T2993" s="715"/>
      <c r="U2993" s="715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15"/>
      <c r="R2994" s="715"/>
      <c r="S2994" s="715"/>
      <c r="T2994" s="715"/>
      <c r="U2994" s="715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9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9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9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9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9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9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9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9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9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9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9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9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9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9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9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60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1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9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9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9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9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9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9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9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9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9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9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9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9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9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9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9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9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9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9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9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60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1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9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9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9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9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9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9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9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9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9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9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9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9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9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9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9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9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9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90" t="s">
        <v>36</v>
      </c>
      <c r="G3050" s="690"/>
      <c r="H3050" s="690"/>
      <c r="I3050" s="690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9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90"/>
      <c r="G3051" s="690"/>
      <c r="H3051" s="690"/>
      <c r="I3051" s="690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9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9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9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60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9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9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9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9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9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9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9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9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9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9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9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9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9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9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9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9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9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9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9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60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1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9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9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9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9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9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9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9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9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9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94" t="s">
        <v>37</v>
      </c>
      <c r="R3085" s="694"/>
      <c r="S3085" s="694"/>
      <c r="T3085" s="694"/>
      <c r="U3085" s="694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94"/>
      <c r="R3086" s="694"/>
      <c r="S3086" s="694"/>
      <c r="T3086" s="694"/>
      <c r="U3086" s="694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94"/>
      <c r="R3087" s="694"/>
      <c r="S3087" s="694"/>
      <c r="T3087" s="694"/>
      <c r="U3087" s="694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94"/>
      <c r="R3088" s="694"/>
      <c r="S3088" s="694"/>
      <c r="T3088" s="694"/>
      <c r="U3088" s="694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94"/>
      <c r="R3089" s="694"/>
      <c r="S3089" s="694"/>
      <c r="T3089" s="694"/>
      <c r="U3089" s="694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9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9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9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9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60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1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9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9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9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9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9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9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9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9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9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9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9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9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9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9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9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9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9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9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9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9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9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60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1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90" t="s">
        <v>36</v>
      </c>
      <c r="G3119" s="690"/>
      <c r="H3119" s="690"/>
      <c r="I3119" s="690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9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90"/>
      <c r="G3120" s="690"/>
      <c r="H3120" s="690"/>
      <c r="I3120" s="690"/>
      <c r="J3120" s="65"/>
      <c r="K3120" s="213"/>
      <c r="L3120" s="213"/>
      <c r="M3120" s="213"/>
      <c r="N3120" s="18"/>
      <c r="O3120" s="147"/>
      <c r="P3120" s="215"/>
      <c r="Q3120" s="694" t="s">
        <v>24</v>
      </c>
      <c r="R3120" s="694"/>
      <c r="S3120" s="694"/>
      <c r="T3120" s="694"/>
      <c r="U3120" s="694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9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9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9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9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9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9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9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9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9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9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9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9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9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9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9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9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9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9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60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04" t="s">
        <v>36</v>
      </c>
      <c r="G3140" s="704"/>
      <c r="H3140" s="704"/>
      <c r="I3140" s="704"/>
      <c r="J3140" s="394"/>
      <c r="K3140" s="219"/>
      <c r="L3140" s="219"/>
      <c r="M3140" s="219"/>
      <c r="N3140" s="20"/>
      <c r="O3140" s="150"/>
      <c r="P3140" s="207"/>
      <c r="Q3140" s="684" t="s">
        <v>24</v>
      </c>
      <c r="R3140" s="684"/>
      <c r="S3140" s="684"/>
      <c r="T3140" s="684"/>
      <c r="U3140" s="684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9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9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9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9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9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9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9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9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9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9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9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9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9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9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9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9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9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9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9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21" t="s">
        <v>36</v>
      </c>
      <c r="G3160" s="721"/>
      <c r="H3160" s="721"/>
      <c r="I3160" s="721"/>
      <c r="J3160" s="395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60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9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89" t="s">
        <v>38</v>
      </c>
      <c r="R3162" s="689"/>
      <c r="S3162" s="689"/>
      <c r="T3162" s="689"/>
      <c r="U3162" s="689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9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9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9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9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9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9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9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89" t="s">
        <v>38</v>
      </c>
      <c r="R3170" s="689"/>
      <c r="S3170" s="689"/>
      <c r="T3170" s="689"/>
      <c r="U3170" s="689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89"/>
      <c r="R3171" s="689"/>
      <c r="S3171" s="689"/>
      <c r="T3171" s="689"/>
      <c r="U3171" s="689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89"/>
      <c r="R3172" s="689"/>
      <c r="S3172" s="689"/>
      <c r="T3172" s="689"/>
      <c r="U3172" s="689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9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9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9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9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9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9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9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9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9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60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1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9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9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9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9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9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9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9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9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9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9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9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9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9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9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9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9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9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9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9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9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60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1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9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9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9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9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9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9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9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9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9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9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9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9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9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9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9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9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9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9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9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22" t="s">
        <v>39</v>
      </c>
      <c r="G3225" s="722"/>
      <c r="H3225" s="722"/>
      <c r="I3225" s="722"/>
      <c r="J3225" s="396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9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60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1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9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9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9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9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9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9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9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9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9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9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9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9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9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89" t="s">
        <v>38</v>
      </c>
      <c r="R3241" s="689"/>
      <c r="S3241" s="689"/>
      <c r="T3241" s="689"/>
      <c r="U3241" s="689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89"/>
      <c r="R3242" s="689"/>
      <c r="S3242" s="689"/>
      <c r="T3242" s="689"/>
      <c r="U3242" s="689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89"/>
      <c r="R3243" s="689"/>
      <c r="S3243" s="689"/>
      <c r="T3243" s="689"/>
      <c r="U3243" s="689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89"/>
      <c r="R3244" s="689"/>
      <c r="S3244" s="689"/>
      <c r="T3244" s="689"/>
      <c r="U3244" s="689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9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9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9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60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01" t="s">
        <v>38</v>
      </c>
      <c r="R3249" s="701"/>
      <c r="S3249" s="701"/>
      <c r="T3249" s="701"/>
      <c r="U3249" s="701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89"/>
      <c r="R3250" s="689"/>
      <c r="S3250" s="689"/>
      <c r="T3250" s="689"/>
      <c r="U3250" s="689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89"/>
      <c r="R3251" s="689"/>
      <c r="S3251" s="689"/>
      <c r="T3251" s="689"/>
      <c r="U3251" s="689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89"/>
      <c r="R3252" s="689"/>
      <c r="S3252" s="689"/>
      <c r="T3252" s="689"/>
      <c r="U3252" s="689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89"/>
      <c r="R3253" s="689"/>
      <c r="S3253" s="689"/>
      <c r="T3253" s="689"/>
      <c r="U3253" s="689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9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9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9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9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9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9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9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9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9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9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9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9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9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9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9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60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9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9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9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9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9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9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9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9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9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9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9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9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9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9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9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9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9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9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9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9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9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60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9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9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9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9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9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9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9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9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9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9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9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9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9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9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9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9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9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9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74" t="s">
        <v>40</v>
      </c>
      <c r="G3310" s="674"/>
      <c r="H3310" s="674"/>
      <c r="I3310" s="674"/>
      <c r="J3310" s="5"/>
      <c r="K3310" s="24"/>
      <c r="L3310" s="24"/>
      <c r="M3310" s="24"/>
      <c r="N3310" s="18"/>
      <c r="O3310" s="147"/>
      <c r="P3310" s="227"/>
      <c r="Q3310" s="699" t="s">
        <v>41</v>
      </c>
      <c r="R3310" s="699"/>
      <c r="S3310" s="699"/>
      <c r="T3310" s="699"/>
      <c r="U3310" s="699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74"/>
      <c r="G3311" s="674"/>
      <c r="H3311" s="674"/>
      <c r="I3311" s="674"/>
      <c r="J3311" s="5"/>
      <c r="K3311" s="24"/>
      <c r="L3311" s="24"/>
      <c r="M3311" s="24"/>
      <c r="N3311" s="18"/>
      <c r="O3311" s="147"/>
      <c r="P3311" s="227"/>
      <c r="Q3311" s="699"/>
      <c r="R3311" s="699"/>
      <c r="S3311" s="699"/>
      <c r="T3311" s="699"/>
      <c r="U3311" s="699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9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9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60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9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9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9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9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9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9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9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9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9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9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9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9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9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9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9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9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9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9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9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60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9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94" t="s">
        <v>42</v>
      </c>
      <c r="R3336" s="694"/>
      <c r="S3336" s="694"/>
      <c r="T3336" s="694"/>
      <c r="U3336" s="694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94"/>
      <c r="R3337" s="694"/>
      <c r="S3337" s="694"/>
      <c r="T3337" s="694"/>
      <c r="U3337" s="694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94"/>
      <c r="R3338" s="694"/>
      <c r="S3338" s="694"/>
      <c r="T3338" s="694"/>
      <c r="U3338" s="694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94"/>
      <c r="R3339" s="694"/>
      <c r="S3339" s="694"/>
      <c r="T3339" s="694"/>
      <c r="U3339" s="694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94"/>
      <c r="R3340" s="694"/>
      <c r="S3340" s="694"/>
      <c r="T3340" s="694"/>
      <c r="U3340" s="694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9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9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9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9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9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9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9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9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9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9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9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9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9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60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1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9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9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9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9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9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9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9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9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9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9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9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9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9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9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9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9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9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9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9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9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9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60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1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94" t="s">
        <v>42</v>
      </c>
      <c r="R3379" s="694"/>
      <c r="S3379" s="694"/>
      <c r="T3379" s="694"/>
      <c r="U3379" s="694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94"/>
      <c r="R3380" s="694"/>
      <c r="S3380" s="694"/>
      <c r="T3380" s="694"/>
      <c r="U3380" s="694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9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9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9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9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9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9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9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9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9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9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9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9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74" t="s">
        <v>40</v>
      </c>
      <c r="G3393" s="674"/>
      <c r="H3393" s="674"/>
      <c r="I3393" s="674"/>
      <c r="J3393" s="5"/>
      <c r="K3393" s="24"/>
      <c r="L3393" s="24"/>
      <c r="M3393" s="24"/>
      <c r="N3393" s="18"/>
      <c r="O3393" s="147"/>
      <c r="P3393" s="193"/>
      <c r="Q3393" s="694" t="s">
        <v>37</v>
      </c>
      <c r="R3393" s="694"/>
      <c r="S3393" s="694"/>
      <c r="T3393" s="694"/>
      <c r="U3393" s="694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74"/>
      <c r="G3394" s="674"/>
      <c r="H3394" s="674"/>
      <c r="I3394" s="674"/>
      <c r="J3394" s="5"/>
      <c r="K3394" s="24"/>
      <c r="L3394" s="24"/>
      <c r="M3394" s="24"/>
      <c r="N3394" s="18"/>
      <c r="O3394" s="147"/>
      <c r="P3394" s="227"/>
      <c r="Q3394" s="694"/>
      <c r="R3394" s="694"/>
      <c r="S3394" s="694"/>
      <c r="T3394" s="694"/>
      <c r="U3394" s="694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9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9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9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88" t="s">
        <v>39</v>
      </c>
      <c r="G3398" s="688"/>
      <c r="H3398" s="688"/>
      <c r="I3398" s="688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60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82" t="s">
        <v>39</v>
      </c>
      <c r="G3399" s="682"/>
      <c r="H3399" s="682"/>
      <c r="I3399" s="682"/>
      <c r="J3399" s="31"/>
      <c r="K3399" s="230"/>
      <c r="L3399" s="230"/>
      <c r="M3399" s="230"/>
      <c r="N3399" s="102"/>
      <c r="O3399" s="152"/>
      <c r="P3399" s="231"/>
      <c r="Q3399" s="691" t="s">
        <v>42</v>
      </c>
      <c r="R3399" s="691"/>
      <c r="S3399" s="691"/>
      <c r="T3399" s="691"/>
      <c r="U3399" s="691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9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9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9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9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9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9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9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9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9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9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9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9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9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9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9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9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9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9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9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74" t="s">
        <v>39</v>
      </c>
      <c r="G3419" s="674"/>
      <c r="H3419" s="674"/>
      <c r="I3419" s="674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9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60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1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9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9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94" t="s">
        <v>42</v>
      </c>
      <c r="R3424" s="694"/>
      <c r="S3424" s="694"/>
      <c r="T3424" s="694"/>
      <c r="U3424" s="694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9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9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9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9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9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9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9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9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9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9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9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9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9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9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9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9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9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60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1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9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9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9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9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9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9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9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9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9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9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9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9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9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9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9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9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9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9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9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60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1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9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9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9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9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9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9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9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9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9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9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9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9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9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9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9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9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9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9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9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74" t="s">
        <v>39</v>
      </c>
      <c r="G3484" s="674"/>
      <c r="H3484" s="674"/>
      <c r="I3484" s="674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9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9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60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1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9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9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9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9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9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9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9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9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9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9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9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9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9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9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9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9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9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9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9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9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60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84" t="s">
        <v>42</v>
      </c>
      <c r="R3509" s="684"/>
      <c r="S3509" s="684"/>
      <c r="T3509" s="684"/>
      <c r="U3509" s="684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94"/>
      <c r="R3510" s="694"/>
      <c r="S3510" s="694"/>
      <c r="T3510" s="694"/>
      <c r="U3510" s="694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94"/>
      <c r="R3511" s="694"/>
      <c r="S3511" s="694"/>
      <c r="T3511" s="694"/>
      <c r="U3511" s="694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94"/>
      <c r="R3512" s="694"/>
      <c r="S3512" s="694"/>
      <c r="T3512" s="694"/>
      <c r="U3512" s="694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94"/>
      <c r="R3513" s="694"/>
      <c r="S3513" s="694"/>
      <c r="T3513" s="694"/>
      <c r="U3513" s="694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9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9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9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9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9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9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9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9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9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9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9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9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9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9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9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60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1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9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9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9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9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9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9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9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9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9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9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9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9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9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9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9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9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9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9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9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9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60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1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9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9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9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9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9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9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9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9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9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9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9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9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9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9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9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9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74" t="s">
        <v>39</v>
      </c>
      <c r="G3569" s="674"/>
      <c r="H3569" s="674"/>
      <c r="I3569" s="674"/>
      <c r="J3569" s="5"/>
      <c r="K3569" s="24"/>
      <c r="L3569" s="24"/>
      <c r="M3569" s="24"/>
      <c r="N3569" s="18"/>
      <c r="O3569" s="147"/>
      <c r="P3569" s="227"/>
      <c r="Q3569" s="694" t="s">
        <v>42</v>
      </c>
      <c r="R3569" s="694"/>
      <c r="S3569" s="694"/>
      <c r="T3569" s="694"/>
      <c r="U3569" s="694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74"/>
      <c r="G3570" s="674"/>
      <c r="H3570" s="674"/>
      <c r="I3570" s="674"/>
      <c r="J3570" s="5"/>
      <c r="K3570" s="24"/>
      <c r="L3570" s="24"/>
      <c r="M3570" s="24"/>
      <c r="N3570" s="18"/>
      <c r="O3570" s="147"/>
      <c r="P3570" s="227"/>
      <c r="Q3570" s="694"/>
      <c r="R3570" s="694"/>
      <c r="S3570" s="694"/>
      <c r="T3570" s="694"/>
      <c r="U3570" s="694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9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9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60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82" t="s">
        <v>39</v>
      </c>
      <c r="G3574" s="682"/>
      <c r="H3574" s="682"/>
      <c r="I3574" s="682"/>
      <c r="J3574" s="31"/>
      <c r="K3574" s="230"/>
      <c r="L3574" s="230"/>
      <c r="M3574" s="230"/>
      <c r="N3574" s="20"/>
      <c r="P3574" s="228"/>
      <c r="Q3574" s="684" t="s">
        <v>42</v>
      </c>
      <c r="R3574" s="684"/>
      <c r="S3574" s="684"/>
      <c r="T3574" s="684"/>
      <c r="U3574" s="684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694"/>
      <c r="R3575" s="694"/>
      <c r="S3575" s="694"/>
      <c r="T3575" s="694"/>
      <c r="U3575" s="694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9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9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9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9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9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9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9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9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9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9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9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9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9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94" t="s">
        <v>42</v>
      </c>
      <c r="R3589" s="694"/>
      <c r="S3589" s="694"/>
      <c r="T3589" s="694"/>
      <c r="U3589" s="694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94"/>
      <c r="R3590" s="694"/>
      <c r="S3590" s="694"/>
      <c r="T3590" s="694"/>
      <c r="U3590" s="694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94"/>
      <c r="R3591" s="694"/>
      <c r="S3591" s="694"/>
      <c r="T3591" s="694"/>
      <c r="U3591" s="694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94"/>
      <c r="R3592" s="694"/>
      <c r="S3592" s="694"/>
      <c r="T3592" s="694"/>
      <c r="U3592" s="694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94"/>
      <c r="R3593" s="694"/>
      <c r="S3593" s="694"/>
      <c r="T3593" s="694"/>
      <c r="U3593" s="694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9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9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83"/>
      <c r="C3596" s="683"/>
      <c r="D3596" s="683"/>
      <c r="E3596" s="234"/>
      <c r="F3596" s="486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9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9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9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9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9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9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9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9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9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9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9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9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9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9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9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9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9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9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9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9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9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78"/>
      <c r="C3618" s="678"/>
      <c r="D3618" s="678"/>
      <c r="E3618" s="235"/>
      <c r="F3618" s="486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2"/>
      <c r="V3618" s="165">
        <f>AVERAGE(P3597:P3617)</f>
        <v>15842.619047619048</v>
      </c>
      <c r="W3618" s="345"/>
      <c r="X3618" s="538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1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9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9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9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9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9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9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9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9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9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9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9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9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9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9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9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9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9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9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9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9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9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78"/>
      <c r="C3641" s="678"/>
      <c r="D3641" s="678"/>
      <c r="E3641" s="235"/>
      <c r="F3641" s="486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2"/>
      <c r="V3641" s="165">
        <f>AVERAGE(P3619:P3640)</f>
        <v>15784.09090909091</v>
      </c>
      <c r="W3641" s="345"/>
      <c r="X3641" s="538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84" t="s">
        <v>42</v>
      </c>
      <c r="R3642" s="684"/>
      <c r="S3642" s="684"/>
      <c r="T3642" s="684"/>
      <c r="U3642" s="684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94"/>
      <c r="R3643" s="694"/>
      <c r="S3643" s="694"/>
      <c r="T3643" s="694"/>
      <c r="U3643" s="694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94"/>
      <c r="R3644" s="694"/>
      <c r="S3644" s="694"/>
      <c r="T3644" s="694"/>
      <c r="U3644" s="694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9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74" t="s">
        <v>39</v>
      </c>
      <c r="G3646" s="674"/>
      <c r="H3646" s="674"/>
      <c r="I3646" s="674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9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74"/>
      <c r="G3647" s="674"/>
      <c r="H3647" s="674"/>
      <c r="I3647" s="674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9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9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9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9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9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9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9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9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9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9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9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9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9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9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9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94" t="s">
        <v>42</v>
      </c>
      <c r="R3662" s="694"/>
      <c r="S3662" s="694"/>
      <c r="T3662" s="694"/>
      <c r="U3662" s="694"/>
      <c r="W3662" s="343"/>
    </row>
    <row r="3663" spans="1:24" s="125" customFormat="1" ht="15" customHeight="1" thickBot="1">
      <c r="A3663" s="235"/>
      <c r="B3663" s="678"/>
      <c r="C3663" s="678"/>
      <c r="D3663" s="678"/>
      <c r="E3663" s="235"/>
      <c r="F3663" s="486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2"/>
      <c r="V3663" s="165">
        <f>AVERAGE(P3642:P3662)</f>
        <v>15626.470588235294</v>
      </c>
      <c r="W3663" s="345"/>
      <c r="X3663" s="538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84" t="s">
        <v>42</v>
      </c>
      <c r="R3664" s="684"/>
      <c r="S3664" s="684"/>
      <c r="T3664" s="684"/>
      <c r="U3664" s="684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9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9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9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74" t="s">
        <v>40</v>
      </c>
      <c r="G3668" s="674"/>
      <c r="H3668" s="674"/>
      <c r="I3668" s="674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9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9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9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9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9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9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9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9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9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9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9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9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9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9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9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9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9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9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9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78"/>
      <c r="C3687" s="678"/>
      <c r="D3687" s="678"/>
      <c r="E3687" s="235"/>
      <c r="F3687" s="486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2"/>
      <c r="V3687" s="165">
        <f>AVERAGE(P3665:P3686)</f>
        <v>15392.045454545454</v>
      </c>
      <c r="W3687" s="345"/>
      <c r="X3687" s="538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1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74" t="s">
        <v>39</v>
      </c>
      <c r="G3689" s="674"/>
      <c r="H3689" s="674"/>
      <c r="I3689" s="674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9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74"/>
      <c r="G3690" s="674"/>
      <c r="H3690" s="674"/>
      <c r="I3690" s="674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9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9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9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9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9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9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9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9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9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9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9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9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9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94" t="s">
        <v>42</v>
      </c>
      <c r="R3703" s="694"/>
      <c r="S3703" s="694"/>
      <c r="T3703" s="694"/>
      <c r="U3703" s="694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9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9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9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9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9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78"/>
      <c r="C3709" s="678"/>
      <c r="D3709" s="678"/>
      <c r="E3709" s="235"/>
      <c r="F3709" s="486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2"/>
      <c r="V3709" s="165">
        <f>AVERAGE(P3688:P3708)</f>
        <v>14985</v>
      </c>
      <c r="W3709" s="345"/>
      <c r="X3709" s="538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1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9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9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9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9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9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9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9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9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9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9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9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9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9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9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9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9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9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9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9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9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9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78"/>
      <c r="C3732" s="678"/>
      <c r="D3732" s="678"/>
      <c r="E3732" s="235"/>
      <c r="F3732" s="486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2"/>
      <c r="V3732" s="165">
        <f>AVERAGE(P3710:P3731)</f>
        <v>14992.045454545454</v>
      </c>
      <c r="W3732" s="345"/>
      <c r="X3732" s="538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1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9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9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9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9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9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9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9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9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9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9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9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9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9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9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9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9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9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74" t="s">
        <v>39</v>
      </c>
      <c r="G3751" s="674"/>
      <c r="H3751" s="674"/>
      <c r="I3751" s="674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9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9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9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9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9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6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2"/>
      <c r="V3756" s="165">
        <f>AVERAGE(P3735:P3755)</f>
        <v>15066.666666666666</v>
      </c>
      <c r="W3756" s="345"/>
      <c r="X3756" s="538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1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9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9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9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9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9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9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9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9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9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9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9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9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9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9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9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9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9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9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9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78"/>
      <c r="C3777" s="678"/>
      <c r="D3777" s="678"/>
      <c r="E3777" s="235"/>
      <c r="F3777" s="486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2"/>
      <c r="V3777" s="165">
        <f>AVERAGE(P3757:P3776)</f>
        <v>15557.5</v>
      </c>
      <c r="W3777" s="345"/>
      <c r="X3777" s="538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04" t="s">
        <v>42</v>
      </c>
      <c r="R3778" s="704"/>
      <c r="S3778" s="704"/>
      <c r="T3778" s="704"/>
      <c r="U3778" s="704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90"/>
      <c r="R3779" s="690"/>
      <c r="S3779" s="690"/>
      <c r="T3779" s="690"/>
      <c r="U3779" s="690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90"/>
      <c r="R3780" s="690"/>
      <c r="S3780" s="690"/>
      <c r="T3780" s="690"/>
      <c r="U3780" s="690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90"/>
      <c r="R3781" s="690"/>
      <c r="S3781" s="690"/>
      <c r="T3781" s="690"/>
      <c r="U3781" s="690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90"/>
      <c r="R3782" s="690"/>
      <c r="S3782" s="690"/>
      <c r="T3782" s="690"/>
      <c r="U3782" s="690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9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9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9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9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9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9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9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9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9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9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9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9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9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9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9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9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9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9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78"/>
      <c r="C3801" s="678"/>
      <c r="D3801" s="678"/>
      <c r="E3801" s="235"/>
      <c r="F3801" s="487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2"/>
      <c r="V3801" s="165">
        <f>AVERAGE(P3783:P3800)</f>
        <v>15386.111111111111</v>
      </c>
      <c r="W3801" s="345"/>
      <c r="X3801" s="538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9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9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9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9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9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9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9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9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9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9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9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9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9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9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9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9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9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9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9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9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9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9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78"/>
      <c r="C3824" s="678"/>
      <c r="D3824" s="678"/>
      <c r="E3824" s="235"/>
      <c r="F3824" s="486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2"/>
      <c r="V3824" s="165">
        <f>AVERAGE(P3802:P3823)</f>
        <v>14890.90909090909</v>
      </c>
      <c r="W3824" s="345"/>
      <c r="X3824" s="538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9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9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9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9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9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9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9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9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9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9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9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9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9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9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9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9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74" t="s">
        <v>39</v>
      </c>
      <c r="G3841" s="674"/>
      <c r="H3841" s="674"/>
      <c r="I3841" s="674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9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74"/>
      <c r="G3842" s="674"/>
      <c r="H3842" s="674"/>
      <c r="I3842" s="674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9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9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9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9">
        <v>0.1</v>
      </c>
      <c r="W3845" s="340">
        <f t="shared" si="127"/>
        <v>2603.6345812715908</v>
      </c>
    </row>
    <row r="3846" spans="1:23" ht="15" customHeight="1" thickBot="1">
      <c r="A3846" s="236"/>
      <c r="B3846" s="677"/>
      <c r="C3846" s="677"/>
      <c r="D3846" s="677"/>
      <c r="E3846" s="236"/>
      <c r="F3846" s="488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82" t="s">
        <v>39</v>
      </c>
      <c r="G3847" s="682"/>
      <c r="H3847" s="682"/>
      <c r="I3847" s="682"/>
      <c r="J3847" s="31"/>
      <c r="K3847" s="230"/>
      <c r="L3847" s="230"/>
      <c r="M3847" s="230"/>
      <c r="O3847" s="169"/>
      <c r="P3847" s="228"/>
      <c r="Q3847" s="684" t="s">
        <v>44</v>
      </c>
      <c r="R3847" s="684"/>
      <c r="S3847" s="684"/>
      <c r="T3847" s="684"/>
      <c r="U3847" s="684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94"/>
      <c r="R3848" s="694"/>
      <c r="S3848" s="694"/>
      <c r="T3848" s="694"/>
      <c r="U3848" s="694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94"/>
      <c r="R3849" s="694"/>
      <c r="S3849" s="694"/>
      <c r="T3849" s="694"/>
      <c r="U3849" s="694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9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9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9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9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9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9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9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9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9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9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9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9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9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9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9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9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9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9">
        <v>0.1</v>
      </c>
      <c r="W3869" s="340">
        <f t="shared" si="132"/>
        <v>2617.8969602350994</v>
      </c>
    </row>
    <row r="3870" spans="1:23" ht="15" customHeight="1" thickBot="1">
      <c r="A3870" s="236"/>
      <c r="B3870" s="677"/>
      <c r="C3870" s="677"/>
      <c r="D3870" s="677"/>
      <c r="E3870" s="236"/>
      <c r="F3870" s="488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9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9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9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9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9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9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03" t="s">
        <v>44</v>
      </c>
      <c r="R3877" s="703"/>
      <c r="S3877" s="703"/>
      <c r="T3877" s="703"/>
      <c r="U3877" s="703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03"/>
      <c r="R3878" s="703"/>
      <c r="S3878" s="703"/>
      <c r="T3878" s="703"/>
      <c r="U3878" s="703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03"/>
      <c r="R3879" s="703"/>
      <c r="S3879" s="703"/>
      <c r="T3879" s="703"/>
      <c r="U3879" s="703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03"/>
      <c r="R3880" s="703"/>
      <c r="S3880" s="703"/>
      <c r="T3880" s="703"/>
      <c r="U3880" s="703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03"/>
      <c r="R3881" s="703"/>
      <c r="S3881" s="703"/>
      <c r="T3881" s="703"/>
      <c r="U3881" s="703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3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3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3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3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3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3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3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3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3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77"/>
      <c r="C3891" s="677"/>
      <c r="D3891" s="677"/>
      <c r="E3891" s="236"/>
      <c r="F3891" s="488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3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3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3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3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3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3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3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3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3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3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3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3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3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3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3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3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3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3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3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3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3">
        <v>0.1</v>
      </c>
      <c r="W3912" s="340">
        <f>(P3912*Q3912)*(1+U3912)</f>
        <v>2539.9925816023742</v>
      </c>
    </row>
    <row r="3913" spans="1:23" ht="15" customHeight="1" thickBot="1">
      <c r="A3913" s="236"/>
      <c r="B3913" s="677"/>
      <c r="C3913" s="677"/>
      <c r="D3913" s="677"/>
      <c r="E3913" s="236"/>
      <c r="F3913" s="488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3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3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3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03" t="s">
        <v>44</v>
      </c>
      <c r="R3917" s="703"/>
      <c r="S3917" s="703"/>
      <c r="T3917" s="703"/>
      <c r="U3917" s="703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03"/>
      <c r="R3918" s="703"/>
      <c r="S3918" s="703"/>
      <c r="T3918" s="703"/>
      <c r="U3918" s="703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3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3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3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3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3">
        <v>0.1</v>
      </c>
      <c r="W3923" s="340">
        <f t="shared" si="147"/>
        <v>2540.3581469366104</v>
      </c>
      <c r="X3923" s="537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3">
        <v>0.1</v>
      </c>
      <c r="W3924" s="340">
        <f t="shared" si="147"/>
        <v>2502.5017115675291</v>
      </c>
      <c r="X3924" s="537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3">
        <v>0.1</v>
      </c>
      <c r="W3925" s="340">
        <f t="shared" si="147"/>
        <v>2504.0827974276535</v>
      </c>
      <c r="X3925" s="537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3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3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3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3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3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3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3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3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03" t="s">
        <v>36</v>
      </c>
      <c r="R3934" s="703"/>
      <c r="S3934" s="703"/>
      <c r="T3934" s="703"/>
      <c r="U3934" s="703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03"/>
      <c r="R3935" s="703"/>
      <c r="S3935" s="703"/>
      <c r="T3935" s="703"/>
      <c r="U3935" s="703"/>
    </row>
    <row r="3936" spans="1:24" ht="15" customHeight="1" thickBot="1">
      <c r="A3936" s="236"/>
      <c r="B3936" s="677"/>
      <c r="C3936" s="677"/>
      <c r="D3936" s="677"/>
      <c r="E3936" s="236"/>
      <c r="F3936" s="488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89" t="s">
        <v>45</v>
      </c>
      <c r="R3937" s="689"/>
      <c r="S3937" s="689"/>
      <c r="T3937" s="689"/>
      <c r="U3937" s="689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3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3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3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3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3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3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3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3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3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3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76" t="s">
        <v>46</v>
      </c>
      <c r="R3948" s="676"/>
      <c r="S3948" s="676"/>
      <c r="T3948" s="676"/>
      <c r="U3948" s="676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3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3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3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3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3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3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3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3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3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3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3">
        <v>0.1</v>
      </c>
      <c r="W3959" s="340">
        <f>(P3959*Q3959)*(1+U3959)</f>
        <v>2494.1200426060718</v>
      </c>
    </row>
    <row r="3960" spans="1:23" ht="15" customHeight="1" thickBot="1">
      <c r="A3960" s="236"/>
      <c r="B3960" s="677"/>
      <c r="C3960" s="677"/>
      <c r="D3960" s="677"/>
      <c r="E3960" s="236"/>
      <c r="F3960" s="488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3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3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76" t="s">
        <v>46</v>
      </c>
      <c r="R3963" s="676"/>
      <c r="S3963" s="676"/>
      <c r="T3963" s="676"/>
      <c r="U3963" s="676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3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3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76" t="s">
        <v>46</v>
      </c>
      <c r="R3966" s="676"/>
      <c r="S3966" s="676"/>
      <c r="T3966" s="676"/>
      <c r="U3966" s="676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76"/>
      <c r="R3967" s="676"/>
      <c r="S3967" s="676"/>
      <c r="T3967" s="676"/>
      <c r="U3967" s="676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76"/>
      <c r="R3968" s="676"/>
      <c r="S3968" s="676"/>
      <c r="T3968" s="676"/>
      <c r="U3968" s="676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3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3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3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3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3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3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3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3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3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3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3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3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77"/>
      <c r="C3981" s="677"/>
      <c r="D3981" s="677"/>
      <c r="E3981" s="236"/>
      <c r="F3981" s="488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3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3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3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3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3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3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3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3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3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3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3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3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3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3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3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3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3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3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3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3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3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3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3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77"/>
      <c r="C4005" s="677"/>
      <c r="D4005" s="677"/>
      <c r="E4005" s="236"/>
      <c r="F4005" s="488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3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3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3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3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3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3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3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3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3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3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3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3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3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3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3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3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3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3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3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3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3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3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77"/>
      <c r="C4028" s="677"/>
      <c r="D4028" s="677"/>
      <c r="E4028" s="236"/>
      <c r="F4028" s="488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3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3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3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3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3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3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3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3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3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3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3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3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3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8"/>
      <c r="V4042" s="284"/>
      <c r="Y4042" s="737"/>
      <c r="Z4042" s="737"/>
      <c r="AA4042" s="737"/>
      <c r="AB4042" s="737"/>
      <c r="AC4042" s="737"/>
      <c r="AD4042" s="737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8"/>
      <c r="V4043" s="284"/>
      <c r="Y4043" s="737"/>
      <c r="Z4043" s="737"/>
      <c r="AA4043" s="737"/>
      <c r="AB4043" s="737"/>
      <c r="AC4043" s="737"/>
      <c r="AD4043" s="737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3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3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3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3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3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3">
        <v>0.1</v>
      </c>
      <c r="W4049" s="340">
        <f>(P4049*Q4049)*(1+U4049)</f>
        <v>2535.4431175595241</v>
      </c>
    </row>
    <row r="4050" spans="1:33" ht="15" customHeight="1" thickBot="1">
      <c r="A4050" s="236"/>
      <c r="B4050" s="677"/>
      <c r="C4050" s="677"/>
      <c r="D4050" s="677"/>
      <c r="E4050" s="236"/>
      <c r="F4050" s="488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3">
        <v>0.1</v>
      </c>
      <c r="V4051" s="219"/>
      <c r="W4051" s="340">
        <f>(P4051*Q4051)*(1+U4051)</f>
        <v>2535.4431175595241</v>
      </c>
      <c r="Y4051" s="704" t="s">
        <v>42</v>
      </c>
      <c r="Z4051" s="704"/>
      <c r="AA4051" s="704"/>
      <c r="AB4051" s="704"/>
      <c r="AC4051" s="704"/>
      <c r="AD4051" s="704"/>
      <c r="AE4051" s="704"/>
      <c r="AF4051" s="704"/>
      <c r="AG4051" s="704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3">
        <v>0.1</v>
      </c>
      <c r="V4052" s="213"/>
      <c r="W4052" s="340">
        <f t="shared" ref="W4052:W4072" si="178">(P4052*Q4052)*(1+U4052)</f>
        <v>2535.6228087797617</v>
      </c>
      <c r="Y4052" s="690"/>
      <c r="Z4052" s="690"/>
      <c r="AA4052" s="690"/>
      <c r="AB4052" s="690"/>
      <c r="AC4052" s="690"/>
      <c r="AD4052" s="690"/>
      <c r="AE4052" s="690"/>
      <c r="AF4052" s="690"/>
      <c r="AG4052" s="690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3">
        <v>0.1</v>
      </c>
      <c r="V4053" s="213"/>
      <c r="W4053" s="340">
        <f t="shared" si="178"/>
        <v>2535.8024999999998</v>
      </c>
      <c r="Y4053" s="690"/>
      <c r="Z4053" s="690"/>
      <c r="AA4053" s="690"/>
      <c r="AB4053" s="690"/>
      <c r="AC4053" s="690"/>
      <c r="AD4053" s="690"/>
      <c r="AE4053" s="690"/>
      <c r="AF4053" s="690"/>
      <c r="AG4053" s="690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3">
        <v>0.1</v>
      </c>
      <c r="V4054" s="213"/>
      <c r="W4054" s="340">
        <f t="shared" si="178"/>
        <v>2535.9821912202383</v>
      </c>
      <c r="Y4054" s="690"/>
      <c r="Z4054" s="690"/>
      <c r="AA4054" s="690"/>
      <c r="AB4054" s="690"/>
      <c r="AC4054" s="690"/>
      <c r="AD4054" s="690"/>
      <c r="AE4054" s="690"/>
      <c r="AF4054" s="690"/>
      <c r="AG4054" s="690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3">
        <v>0.1</v>
      </c>
      <c r="V4055" s="213"/>
      <c r="W4055" s="340">
        <f t="shared" si="178"/>
        <v>2536.1618824404763</v>
      </c>
      <c r="Y4055" s="690"/>
      <c r="Z4055" s="690"/>
      <c r="AA4055" s="690"/>
      <c r="AB4055" s="690"/>
      <c r="AC4055" s="690"/>
      <c r="AD4055" s="690"/>
      <c r="AE4055" s="690"/>
      <c r="AF4055" s="690"/>
      <c r="AG4055" s="690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3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3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3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3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3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3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3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3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3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3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3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3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3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3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3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3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3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3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77"/>
      <c r="C4074" s="677"/>
      <c r="D4074" s="677"/>
      <c r="E4074" s="236"/>
      <c r="F4074" s="488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3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3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3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3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3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3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3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3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3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3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3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3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3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3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3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3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3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3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3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3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3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77"/>
      <c r="C4096" s="677"/>
      <c r="D4096" s="677"/>
      <c r="E4096" s="236"/>
      <c r="F4096" s="488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3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3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3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3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3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3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3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3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3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3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3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3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3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3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3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3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3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74" t="s">
        <v>39</v>
      </c>
      <c r="G4114" s="674"/>
      <c r="H4114" s="674"/>
      <c r="I4114" s="674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3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74"/>
      <c r="G4115" s="674"/>
      <c r="H4115" s="674"/>
      <c r="I4115" s="674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3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3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3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3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77"/>
      <c r="C4119" s="677"/>
      <c r="D4119" s="677"/>
      <c r="E4119" s="236"/>
      <c r="F4119" s="488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3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3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3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3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3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3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3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3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3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3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3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3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3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3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3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3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3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3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3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3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3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05" t="s">
        <v>47</v>
      </c>
      <c r="Q4141" s="706"/>
      <c r="R4141" s="706"/>
      <c r="S4141" s="706"/>
      <c r="T4141" s="706"/>
      <c r="U4141" s="706"/>
      <c r="V4141" s="706"/>
      <c r="W4141" s="706"/>
    </row>
    <row r="4142" spans="1:23" ht="15" customHeight="1" thickBot="1">
      <c r="A4142" s="236"/>
      <c r="B4142" s="677"/>
      <c r="C4142" s="677"/>
      <c r="D4142" s="677"/>
      <c r="E4142" s="236"/>
      <c r="F4142" s="488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95" t="s">
        <v>47</v>
      </c>
      <c r="Q4143" s="696"/>
      <c r="R4143" s="696"/>
      <c r="S4143" s="696"/>
      <c r="T4143" s="696"/>
      <c r="U4143" s="696"/>
      <c r="V4143" s="696"/>
      <c r="W4143" s="696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97"/>
      <c r="Q4144" s="698"/>
      <c r="R4144" s="698"/>
      <c r="S4144" s="698"/>
      <c r="T4144" s="698"/>
      <c r="U4144" s="698"/>
      <c r="V4144" s="698"/>
      <c r="W4144" s="698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97"/>
      <c r="Q4145" s="698"/>
      <c r="R4145" s="698"/>
      <c r="S4145" s="698"/>
      <c r="T4145" s="698"/>
      <c r="U4145" s="698"/>
      <c r="V4145" s="698"/>
      <c r="W4145" s="698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97"/>
      <c r="Q4146" s="698"/>
      <c r="R4146" s="698"/>
      <c r="S4146" s="698"/>
      <c r="T4146" s="698"/>
      <c r="U4146" s="698"/>
      <c r="V4146" s="698"/>
      <c r="W4146" s="698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3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3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3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3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3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3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3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3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3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3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3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3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3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3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3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3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77"/>
      <c r="C4163" s="677"/>
      <c r="D4163" s="677"/>
      <c r="E4163" s="236"/>
      <c r="F4163" s="488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3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3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3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3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3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3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3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3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3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3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3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3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3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3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3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3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3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3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3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3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3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77"/>
      <c r="C4185" s="677"/>
      <c r="D4185" s="677"/>
      <c r="E4185" s="236"/>
      <c r="F4185" s="488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3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3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3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3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7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3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3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3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3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3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3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3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3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02" t="s">
        <v>48</v>
      </c>
      <c r="G4199" s="702"/>
      <c r="P4199" s="278">
        <v>13790</v>
      </c>
      <c r="Q4199" s="25">
        <f>166.65/1037.2</f>
        <v>0.16067296567682221</v>
      </c>
      <c r="R4199" s="299"/>
      <c r="S4199" s="299"/>
      <c r="T4199" s="299"/>
      <c r="U4199" s="463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02"/>
      <c r="G4200" s="702"/>
      <c r="P4200" s="278">
        <v>13790</v>
      </c>
      <c r="Q4200" s="25">
        <f>166.64/1037.9</f>
        <v>0.16055496675980344</v>
      </c>
      <c r="R4200" s="299"/>
      <c r="S4200" s="299"/>
      <c r="T4200" s="299"/>
      <c r="U4200" s="463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3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3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3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3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3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3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3">
        <v>0.1</v>
      </c>
      <c r="W4207" s="340">
        <f>(P4207*Q4207)*(1+U4207)</f>
        <v>2432.1214306484444</v>
      </c>
    </row>
    <row r="4208" spans="1:23" ht="15" customHeight="1" thickBot="1">
      <c r="A4208" s="236"/>
      <c r="B4208" s="677"/>
      <c r="C4208" s="677"/>
      <c r="D4208" s="677"/>
      <c r="E4208" s="236"/>
      <c r="F4208" s="488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89" t="s">
        <v>45</v>
      </c>
      <c r="R4209" s="689"/>
      <c r="S4209" s="689"/>
      <c r="T4209" s="689"/>
      <c r="U4209" s="689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89" t="s">
        <v>45</v>
      </c>
      <c r="R4210" s="689"/>
      <c r="S4210" s="689"/>
      <c r="T4210" s="689"/>
      <c r="U4210" s="689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3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3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3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3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3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3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3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3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3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3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3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3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3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3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3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3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3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3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3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3">
        <v>0.1</v>
      </c>
      <c r="W4230" s="340">
        <f t="shared" si="199"/>
        <v>2459.7139455115648</v>
      </c>
    </row>
    <row r="4231" spans="1:23" ht="15" customHeight="1" thickBot="1">
      <c r="A4231" s="236"/>
      <c r="B4231" s="677"/>
      <c r="C4231" s="677"/>
      <c r="D4231" s="677"/>
      <c r="E4231" s="236"/>
      <c r="F4231" s="488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89" t="s">
        <v>45</v>
      </c>
      <c r="R4232" s="689"/>
      <c r="S4232" s="689"/>
      <c r="T4232" s="689"/>
      <c r="U4232" s="689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3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3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3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3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3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3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3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3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3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3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3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3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3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3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3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3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3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3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3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3">
        <v>0.1</v>
      </c>
      <c r="W4252" s="340">
        <f>(P4252*Q4252)*(1+U4252)</f>
        <v>2471.226894575635</v>
      </c>
    </row>
    <row r="4253" spans="1:23" ht="15" customHeight="1" thickBot="1">
      <c r="A4253" s="236"/>
      <c r="B4253" s="677"/>
      <c r="C4253" s="677"/>
      <c r="D4253" s="677"/>
      <c r="E4253" s="236"/>
      <c r="F4253" s="488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3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3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3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3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3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3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3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3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3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3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3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3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3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3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3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3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3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3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3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3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3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3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3">
        <v>0.1</v>
      </c>
      <c r="W4276" s="340">
        <f t="shared" si="206"/>
        <v>2632.0204443578255</v>
      </c>
    </row>
    <row r="4277" spans="1:23" ht="15" customHeight="1" thickBot="1">
      <c r="A4277" s="236"/>
      <c r="B4277" s="677"/>
      <c r="C4277" s="677"/>
      <c r="D4277" s="677"/>
      <c r="E4277" s="236"/>
      <c r="F4277" s="488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3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3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3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3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3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3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3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3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3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3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3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3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3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3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3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3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74" t="s">
        <v>49</v>
      </c>
      <c r="G4294" s="674"/>
      <c r="H4294" s="674"/>
      <c r="I4294" s="674"/>
      <c r="J4294" s="5"/>
      <c r="N4294" s="363"/>
      <c r="O4294" s="276"/>
      <c r="P4294" s="278">
        <v>14340</v>
      </c>
      <c r="Q4294" s="25">
        <f>165.79/1020.6</f>
        <v>0.16244366059180873</v>
      </c>
      <c r="U4294" s="463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3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3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3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3">
        <v>0.1</v>
      </c>
      <c r="W4298" s="340">
        <f t="shared" si="210"/>
        <v>2561.5430879889645</v>
      </c>
    </row>
    <row r="4299" spans="1:23" ht="15" customHeight="1" thickBot="1">
      <c r="A4299" s="236"/>
      <c r="B4299" s="677"/>
      <c r="C4299" s="677"/>
      <c r="D4299" s="677"/>
      <c r="E4299" s="236"/>
      <c r="F4299" s="488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3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3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3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3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3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49" t="s">
        <v>51</v>
      </c>
      <c r="Q4305" s="749"/>
      <c r="R4305" s="365"/>
      <c r="S4305" s="365"/>
      <c r="T4305" s="365"/>
      <c r="U4305" s="463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3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3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3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3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3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3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3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3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3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3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3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3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3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3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3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3">
        <v>0.1</v>
      </c>
      <c r="W4321" s="340">
        <f t="shared" si="215"/>
        <v>2449.7157485540911</v>
      </c>
    </row>
    <row r="4322" spans="1:23" ht="15" customHeight="1" thickBot="1">
      <c r="A4322" s="236"/>
      <c r="B4322" s="677"/>
      <c r="C4322" s="677"/>
      <c r="D4322" s="677"/>
      <c r="E4322" s="236"/>
      <c r="F4322" s="488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50" t="s">
        <v>50</v>
      </c>
      <c r="Q4323" s="25">
        <f>172.12/1062.1</f>
        <v>0.16205630354957162</v>
      </c>
      <c r="U4323" s="463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51"/>
      <c r="Q4324" s="373" t="s">
        <v>51</v>
      </c>
      <c r="U4324" s="463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51"/>
      <c r="Q4325" s="25">
        <f>172.04/1061.1</f>
        <v>0.16213363490717181</v>
      </c>
      <c r="U4325" s="463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51"/>
      <c r="Q4326" s="25">
        <f>173.88/1069.7</f>
        <v>0.16255024773300925</v>
      </c>
      <c r="U4326" s="463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51"/>
      <c r="Q4327" s="25">
        <f>173.49/1066.5</f>
        <v>0.16267229254571028</v>
      </c>
      <c r="U4327" s="463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51"/>
      <c r="Q4328" s="368" t="s">
        <v>50</v>
      </c>
      <c r="U4328" s="463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3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3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3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3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3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3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3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3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3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3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3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3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3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3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3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3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3">
        <v>0.1</v>
      </c>
      <c r="W4345" s="340">
        <f>(P4345*Q4345)*(1+U4345)</f>
        <v>2448.4238005289012</v>
      </c>
    </row>
    <row r="4346" spans="1:23" ht="15" customHeight="1" thickBot="1">
      <c r="A4346" s="236"/>
      <c r="B4346" s="677"/>
      <c r="C4346" s="677"/>
      <c r="D4346" s="677"/>
      <c r="E4346" s="236"/>
      <c r="F4346" s="488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3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3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3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3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3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3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3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3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3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3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3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3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3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3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3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3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3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3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3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3">
        <v>0.1</v>
      </c>
      <c r="W4366" s="340">
        <f t="shared" si="220"/>
        <v>2417.2759819004527</v>
      </c>
    </row>
    <row r="4367" spans="1:23" ht="15" customHeight="1" thickBot="1">
      <c r="A4367" s="236"/>
      <c r="B4367" s="677"/>
      <c r="C4367" s="677"/>
      <c r="D4367" s="677"/>
      <c r="E4367" s="236"/>
      <c r="F4367" s="488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3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3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3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3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3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3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3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3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3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3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3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3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3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3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3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3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3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3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74" t="s">
        <v>52</v>
      </c>
      <c r="G4386" s="674"/>
      <c r="H4386" s="674"/>
      <c r="I4386" s="674"/>
      <c r="J4386" s="5"/>
      <c r="P4386" s="278">
        <v>12590</v>
      </c>
      <c r="Q4386" s="25">
        <f>177.91/1104.3</f>
        <v>0.16110658335597211</v>
      </c>
      <c r="U4386" s="463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74"/>
      <c r="G4387" s="674"/>
      <c r="H4387" s="674"/>
      <c r="I4387" s="674"/>
      <c r="J4387" s="5"/>
      <c r="P4387" s="278">
        <v>12590</v>
      </c>
      <c r="Q4387" s="25">
        <f>176.81/1099.5</f>
        <v>0.1608094588449295</v>
      </c>
      <c r="U4387" s="463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3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3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3">
        <v>0.1</v>
      </c>
      <c r="W4390" s="340">
        <f>(P4390*Q4390)*(1+U4390)</f>
        <v>2227.2800400291121</v>
      </c>
    </row>
    <row r="4391" spans="1:23" ht="15" customHeight="1" thickBot="1">
      <c r="A4391" s="236"/>
      <c r="B4391" s="677"/>
      <c r="C4391" s="677"/>
      <c r="D4391" s="677"/>
      <c r="E4391" s="236"/>
      <c r="F4391" s="488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3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3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3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3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3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3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3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3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3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3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3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3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3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3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3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3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3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3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3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3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3">
        <v>0.1</v>
      </c>
      <c r="W4412" s="340">
        <f>(P4412*Q4412)*(1+U4412)</f>
        <v>2200.788037229674</v>
      </c>
    </row>
    <row r="4413" spans="1:23" ht="15" customHeight="1" thickBot="1">
      <c r="A4413" s="236"/>
      <c r="B4413" s="677"/>
      <c r="C4413" s="677"/>
      <c r="D4413" s="677"/>
      <c r="E4413" s="236"/>
      <c r="F4413" s="488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3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3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3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3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3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3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3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3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3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3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3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80" t="s">
        <v>50</v>
      </c>
      <c r="U4425" s="463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80" t="s">
        <v>51</v>
      </c>
      <c r="Q4426" s="680"/>
      <c r="U4426" s="463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80"/>
      <c r="Q4427" s="680"/>
      <c r="U4427" s="463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80"/>
      <c r="Q4428" s="25">
        <f>175.41/1101.3</f>
        <v>0.15927540179787525</v>
      </c>
      <c r="U4428" s="463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80"/>
      <c r="Q4429" s="25">
        <f>176.91/1109.8</f>
        <v>0.15940710037844658</v>
      </c>
      <c r="U4429" s="463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80"/>
      <c r="Q4430" s="25">
        <f>176.99/1108.6</f>
        <v>0.1596518130976006</v>
      </c>
      <c r="U4430" s="463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3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3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3">
        <v>0.1</v>
      </c>
      <c r="W4433" s="340">
        <f>(P4433*Q4433)*(1+U4433)</f>
        <v>2172.0110777626196</v>
      </c>
    </row>
    <row r="4434" spans="1:23" ht="15" customHeight="1" thickBot="1">
      <c r="A4434" s="236"/>
      <c r="B4434" s="677"/>
      <c r="C4434" s="677"/>
      <c r="D4434" s="677"/>
      <c r="E4434" s="236"/>
      <c r="F4434" s="488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3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3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3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3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3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3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3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3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3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3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3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3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3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3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3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3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3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3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3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3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3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3">
        <v>0.1</v>
      </c>
      <c r="W4456" s="340">
        <f>(P4456*Q4456)*(1+U4456)</f>
        <v>2201.0179015684153</v>
      </c>
    </row>
    <row r="4457" spans="1:23" ht="15" customHeight="1" thickBot="1">
      <c r="A4457" s="236"/>
      <c r="B4457" s="677"/>
      <c r="C4457" s="677"/>
      <c r="D4457" s="677"/>
      <c r="E4457" s="236"/>
      <c r="F4457" s="488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3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3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74" t="s">
        <v>52</v>
      </c>
      <c r="G4460" s="674"/>
      <c r="H4460" s="674"/>
      <c r="I4460" s="674"/>
      <c r="J4460" s="5"/>
      <c r="P4460" s="278">
        <v>12510</v>
      </c>
      <c r="Q4460" s="25">
        <f>176.64/1094.6</f>
        <v>0.16137401790608441</v>
      </c>
      <c r="U4460" s="463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74"/>
      <c r="G4461" s="674"/>
      <c r="H4461" s="674"/>
      <c r="I4461" s="674"/>
      <c r="J4461" s="5"/>
      <c r="P4461" s="376" t="s">
        <v>51</v>
      </c>
      <c r="Q4461" s="25">
        <f>175.3/1086</f>
        <v>0.16141804788213629</v>
      </c>
      <c r="U4461" s="463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3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3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3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3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3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3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3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3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3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3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3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3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3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3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3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3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3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92" t="s">
        <v>51</v>
      </c>
      <c r="Q4479" s="693"/>
      <c r="U4479" s="463">
        <v>0.1</v>
      </c>
    </row>
    <row r="4480" spans="1:23" ht="15" customHeight="1" thickBot="1">
      <c r="A4480" s="236"/>
      <c r="B4480" s="677"/>
      <c r="C4480" s="677"/>
      <c r="D4480" s="677"/>
      <c r="E4480" s="236"/>
      <c r="F4480" s="488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00" t="s">
        <v>51</v>
      </c>
      <c r="Q4481" s="700"/>
      <c r="U4481" s="463">
        <v>0.1</v>
      </c>
    </row>
    <row r="4482" spans="1:23" ht="15" customHeight="1">
      <c r="A4482" s="3">
        <v>42128</v>
      </c>
      <c r="B4482" s="9" t="e">
        <f>#REF!+#REF!</f>
        <v>#REF!</v>
      </c>
      <c r="F4482" s="674" t="s">
        <v>52</v>
      </c>
      <c r="G4482" s="674"/>
      <c r="H4482" s="674"/>
      <c r="I4482" s="674"/>
      <c r="J4482" s="5"/>
      <c r="M4482" s="137"/>
      <c r="P4482" s="278">
        <v>13870</v>
      </c>
      <c r="Q4482" s="25">
        <f>172.17/1069.5</f>
        <v>0.16098176718092566</v>
      </c>
      <c r="U4482" s="463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3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3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3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3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3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3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3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3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3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3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3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3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3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3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74" t="s">
        <v>52</v>
      </c>
      <c r="G4497" s="674"/>
      <c r="H4497" s="674"/>
      <c r="I4497" s="674"/>
      <c r="J4497" s="5"/>
      <c r="P4497" s="278"/>
      <c r="U4497" s="463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3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3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3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3">
        <v>0.1</v>
      </c>
      <c r="W4501" s="340">
        <f t="shared" si="246"/>
        <v>2432.488118454316</v>
      </c>
    </row>
    <row r="4502" spans="1:23" ht="15" customHeight="1" thickBot="1">
      <c r="A4502" s="236"/>
      <c r="B4502" s="677"/>
      <c r="C4502" s="677"/>
      <c r="D4502" s="677"/>
      <c r="E4502" s="236"/>
      <c r="F4502" s="488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3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3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3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3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3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3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3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3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3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3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3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3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3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3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3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3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3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3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3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3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3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3">
        <v>0.1</v>
      </c>
      <c r="W4524" s="340">
        <f t="shared" si="252"/>
        <v>2350.350710900474</v>
      </c>
    </row>
    <row r="4525" spans="1:23" ht="15" customHeight="1" thickBot="1">
      <c r="A4525" s="236"/>
      <c r="B4525" s="677"/>
      <c r="C4525" s="677"/>
      <c r="D4525" s="677"/>
      <c r="E4525" s="236"/>
      <c r="F4525" s="488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3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3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3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3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3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3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3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3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3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3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3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3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3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3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3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3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3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3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3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3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3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3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3">
        <v>0.1</v>
      </c>
      <c r="W4548" s="340">
        <f>(P4548*Q4548)*(1+U4548)</f>
        <v>2344.5616726526423</v>
      </c>
    </row>
    <row r="4549" spans="1:23" ht="15" customHeight="1" thickBot="1">
      <c r="A4549" s="236"/>
      <c r="B4549" s="677"/>
      <c r="C4549" s="677"/>
      <c r="D4549" s="677"/>
      <c r="E4549" s="236"/>
      <c r="F4549" s="488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3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3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3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3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3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3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3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3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3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3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3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3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3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3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3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3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3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3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3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3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74" t="s">
        <v>52</v>
      </c>
      <c r="G4570" s="674"/>
      <c r="H4570" s="674"/>
      <c r="I4570" s="674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3">
        <v>0.1</v>
      </c>
      <c r="W4570" s="340">
        <f>(P4570*Q4570)*(1+U4570)</f>
        <v>2286.5434065934064</v>
      </c>
    </row>
    <row r="4571" spans="1:23" ht="15" customHeight="1" thickBot="1">
      <c r="A4571" s="236"/>
      <c r="B4571" s="677"/>
      <c r="C4571" s="677"/>
      <c r="D4571" s="677"/>
      <c r="E4571" s="236"/>
      <c r="F4571" s="488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3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3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87" t="s">
        <v>55</v>
      </c>
      <c r="Q4574" s="25">
        <f>184.18/1187.6</f>
        <v>0.15508588750421018</v>
      </c>
      <c r="U4574" s="463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87"/>
      <c r="Q4575" s="25">
        <f>184.43/1191</f>
        <v>0.15485306465155332</v>
      </c>
      <c r="U4575" s="463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3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3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3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3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3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3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3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3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3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3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3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3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3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3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76" t="s">
        <v>49</v>
      </c>
      <c r="Q4590" s="676" t="s">
        <v>49</v>
      </c>
      <c r="U4590" s="463">
        <v>0.1</v>
      </c>
      <c r="W4590" s="735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76"/>
      <c r="Q4591" s="676"/>
      <c r="U4591" s="463">
        <v>0.1</v>
      </c>
      <c r="W4591" s="735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3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3">
        <v>0.1</v>
      </c>
      <c r="W4593" s="340">
        <f t="shared" si="267"/>
        <v>2324.0784172661874</v>
      </c>
    </row>
    <row r="4594" spans="1:23" ht="15" customHeight="1" thickBot="1">
      <c r="A4594" s="236"/>
      <c r="B4594" s="677"/>
      <c r="C4594" s="677"/>
      <c r="D4594" s="677"/>
      <c r="E4594" s="236"/>
      <c r="F4594" s="488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75" t="s">
        <v>49</v>
      </c>
      <c r="Q4595" s="25">
        <f>184.92/1177</f>
        <v>0.15711129991503822</v>
      </c>
      <c r="U4595" s="463">
        <v>0.1</v>
      </c>
      <c r="W4595" s="747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76"/>
      <c r="Q4596" s="25">
        <f>185.5/1183</f>
        <v>0.15680473372781065</v>
      </c>
      <c r="U4596" s="463">
        <v>0.1</v>
      </c>
      <c r="W4596" s="735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76"/>
      <c r="Q4597" s="25">
        <f>183.64/1168</f>
        <v>0.15722602739726027</v>
      </c>
      <c r="U4597" s="463">
        <v>0.1</v>
      </c>
      <c r="W4597" s="735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76"/>
      <c r="Q4598" s="25">
        <f>183.6/1167</f>
        <v>0.15732647814910025</v>
      </c>
      <c r="U4598" s="463">
        <v>0.1</v>
      </c>
      <c r="W4598" s="735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76"/>
      <c r="Q4599" s="25">
        <f>182.52/1157</f>
        <v>0.15775280898876406</v>
      </c>
      <c r="U4599" s="463">
        <v>0.1</v>
      </c>
      <c r="W4599" s="735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76"/>
      <c r="Q4600" s="25">
        <f>182.82/1161.5</f>
        <v>0.15739991390443392</v>
      </c>
      <c r="U4600" s="463">
        <v>0.1</v>
      </c>
      <c r="W4600" s="735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3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3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3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3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3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3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3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3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3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3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3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3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3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3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3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3">
        <v>0.1</v>
      </c>
      <c r="W4616" s="340">
        <f t="shared" si="269"/>
        <v>2318.5822222222218</v>
      </c>
    </row>
    <row r="4617" spans="1:23" ht="15" customHeight="1" thickBot="1">
      <c r="A4617" s="236"/>
      <c r="B4617" s="677"/>
      <c r="C4617" s="677"/>
      <c r="D4617" s="677"/>
      <c r="E4617" s="236"/>
      <c r="F4617" s="488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3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9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9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9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9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9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9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9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9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9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9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9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9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9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9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9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9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9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9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9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9">
        <v>0.1</v>
      </c>
      <c r="W4638" s="340">
        <f t="shared" si="271"/>
        <v>2203.9921710639765</v>
      </c>
    </row>
    <row r="4639" spans="1:23" ht="15" customHeight="1" thickBot="1">
      <c r="A4639" s="236"/>
      <c r="B4639" s="677"/>
      <c r="C4639" s="677"/>
      <c r="D4639" s="677"/>
      <c r="E4639" s="236"/>
      <c r="F4639" s="488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9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9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9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9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9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9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9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9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9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9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79" t="s">
        <v>51</v>
      </c>
      <c r="Q4650" s="25">
        <f>179.73/1175</f>
        <v>0.15296170212765955</v>
      </c>
      <c r="U4650" s="459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79"/>
      <c r="Q4651" s="25">
        <f>180.15/1177</f>
        <v>0.15305862361937128</v>
      </c>
      <c r="U4651" s="459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79"/>
      <c r="Q4652" s="25">
        <f>180.17/1180.5</f>
        <v>0.15262177043625583</v>
      </c>
      <c r="U4652" s="459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9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9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9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9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9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74" t="s">
        <v>52</v>
      </c>
      <c r="G4658" s="674"/>
      <c r="H4658" s="674"/>
      <c r="I4658" s="674"/>
      <c r="J4658" s="5"/>
      <c r="P4658" s="278">
        <v>13160</v>
      </c>
      <c r="Q4658" s="25">
        <f>178.21/1169</f>
        <v>0.15244653550042772</v>
      </c>
      <c r="U4658" s="459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9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9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9">
        <v>0.1</v>
      </c>
      <c r="W4661" s="340">
        <f t="shared" si="275"/>
        <v>2210.3162717622085</v>
      </c>
    </row>
    <row r="4662" spans="1:24" ht="15" customHeight="1" thickBot="1">
      <c r="A4662" s="236"/>
      <c r="B4662" s="677"/>
      <c r="C4662" s="677"/>
      <c r="D4662" s="677"/>
      <c r="E4662" s="236"/>
      <c r="F4662" s="488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9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9">
        <v>0.1</v>
      </c>
      <c r="W4663" s="340">
        <f t="shared" si="275"/>
        <v>2194.0038671710804</v>
      </c>
      <c r="X4663" s="540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9">
        <v>0.1</v>
      </c>
      <c r="W4664" s="340">
        <f t="shared" si="275"/>
        <v>2191.6401849516606</v>
      </c>
      <c r="X4664" s="540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9">
        <v>0.1</v>
      </c>
      <c r="W4665" s="340">
        <f t="shared" si="275"/>
        <v>2168.2155000000002</v>
      </c>
      <c r="X4665" s="540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9">
        <v>0.1</v>
      </c>
      <c r="W4666" s="340">
        <f t="shared" si="275"/>
        <v>2165.1281119813366</v>
      </c>
      <c r="X4666" s="540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9">
        <v>0.1</v>
      </c>
      <c r="W4667" s="340">
        <f t="shared" si="275"/>
        <v>2153.6678532721967</v>
      </c>
      <c r="X4667" s="540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9">
        <v>0.1</v>
      </c>
      <c r="W4668" s="340">
        <f t="shared" si="275"/>
        <v>2150.3831375144796</v>
      </c>
      <c r="X4668" s="540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9">
        <v>0.1</v>
      </c>
      <c r="W4669" s="340">
        <f t="shared" si="275"/>
        <v>2138.8573473440347</v>
      </c>
      <c r="X4669" s="540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9">
        <v>0.1</v>
      </c>
      <c r="W4670" s="340">
        <f t="shared" si="275"/>
        <v>2167.6694662805135</v>
      </c>
      <c r="X4670" s="540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9">
        <v>0.1</v>
      </c>
      <c r="W4671" s="340">
        <f t="shared" si="275"/>
        <v>2190.4049071618042</v>
      </c>
      <c r="X4671" s="540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9">
        <v>0.1</v>
      </c>
      <c r="W4672" s="340">
        <f t="shared" si="275"/>
        <v>2182.8252329512661</v>
      </c>
      <c r="X4672" s="540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9">
        <v>0.1</v>
      </c>
      <c r="W4673" s="340">
        <f t="shared" si="275"/>
        <v>2180.2980099091665</v>
      </c>
      <c r="X4673" s="540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9">
        <v>0.1</v>
      </c>
      <c r="W4674" s="340">
        <f t="shared" si="275"/>
        <v>2196.2927505154639</v>
      </c>
      <c r="X4674" s="540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9">
        <v>0.1</v>
      </c>
      <c r="W4675" s="340">
        <f t="shared" si="275"/>
        <v>2194.671195966609</v>
      </c>
      <c r="X4675" s="540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9">
        <v>0.1</v>
      </c>
      <c r="W4676" s="340">
        <f t="shared" si="275"/>
        <v>2193.2645427533839</v>
      </c>
      <c r="X4676" s="540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9">
        <v>0.1</v>
      </c>
      <c r="W4677" s="340">
        <f t="shared" si="275"/>
        <v>2190.603223406893</v>
      </c>
      <c r="X4677" s="540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9">
        <v>0.1</v>
      </c>
      <c r="W4678" s="340">
        <f t="shared" si="275"/>
        <v>2192.4546874999996</v>
      </c>
      <c r="X4678" s="540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9">
        <v>0.1</v>
      </c>
      <c r="W4679" s="340">
        <f t="shared" si="275"/>
        <v>2195.9075100468858</v>
      </c>
      <c r="X4679" s="540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9">
        <v>0.1</v>
      </c>
      <c r="W4680" s="340">
        <f t="shared" si="275"/>
        <v>2226.3912102547029</v>
      </c>
      <c r="X4680" s="540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9">
        <v>0.1</v>
      </c>
      <c r="W4681" s="340">
        <f t="shared" si="275"/>
        <v>2231.2047169811322</v>
      </c>
      <c r="X4681" s="540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9">
        <v>0.1</v>
      </c>
      <c r="W4682" s="340">
        <f t="shared" si="275"/>
        <v>2247.843081761006</v>
      </c>
      <c r="X4682" s="540">
        <f t="shared" si="277"/>
        <v>7.8936605316973418</v>
      </c>
    </row>
    <row r="4683" spans="1:24" ht="15" customHeight="1" thickBot="1">
      <c r="A4683" s="236"/>
      <c r="B4683" s="677"/>
      <c r="C4683" s="677"/>
      <c r="D4683" s="677"/>
      <c r="E4683" s="236"/>
      <c r="F4683" s="488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41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9">
        <v>0.1</v>
      </c>
      <c r="W4684" s="340">
        <f>(P4684*Q4684)*(1+U4684)</f>
        <v>2279.598468453471</v>
      </c>
      <c r="X4684" s="540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9">
        <v>0.1</v>
      </c>
      <c r="W4685" s="340">
        <f t="shared" ref="W4685:W4687" si="279">(P4685*Q4685)*(1+U4685)</f>
        <v>2317.4046126994681</v>
      </c>
      <c r="X4685" s="540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9">
        <v>0.1</v>
      </c>
      <c r="W4686" s="340">
        <f t="shared" si="279"/>
        <v>2312.8915800847813</v>
      </c>
      <c r="X4686" s="540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9">
        <v>0.1</v>
      </c>
      <c r="W4687" s="340">
        <f t="shared" si="279"/>
        <v>2329.9094786729861</v>
      </c>
      <c r="X4687" s="540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76" t="s">
        <v>49</v>
      </c>
      <c r="Q4688" s="25">
        <f>181.83/1202.7</f>
        <v>0.15118483412322276</v>
      </c>
      <c r="U4688" s="459">
        <v>0.1</v>
      </c>
      <c r="W4688" s="748" t="s">
        <v>49</v>
      </c>
      <c r="X4688" s="540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76"/>
      <c r="Q4689" s="676" t="s">
        <v>49</v>
      </c>
      <c r="U4689" s="459">
        <v>0.1</v>
      </c>
      <c r="W4689" s="748"/>
      <c r="X4689" s="540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76"/>
      <c r="Q4690" s="676"/>
      <c r="U4690" s="459">
        <v>0.1</v>
      </c>
      <c r="W4690" s="748"/>
      <c r="X4690" s="540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76"/>
      <c r="Q4691" s="676"/>
      <c r="U4691" s="459">
        <v>0.1</v>
      </c>
      <c r="W4691" s="748"/>
      <c r="X4691" s="540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76"/>
      <c r="Q4692" s="25">
        <f>183.28/1198.36</f>
        <v>0.15294235455122002</v>
      </c>
      <c r="U4692" s="459">
        <v>0.1</v>
      </c>
      <c r="W4692" s="748"/>
      <c r="X4692" s="540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76"/>
      <c r="Q4693" s="25">
        <f>182.78/1197</f>
        <v>0.15269841269841269</v>
      </c>
      <c r="U4693" s="459">
        <v>0.1</v>
      </c>
      <c r="W4693" s="748"/>
      <c r="X4693" s="540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9">
        <v>0.1</v>
      </c>
      <c r="W4694" s="340">
        <f t="shared" ref="W4694:W4743" si="280">(P4694*Q4694)*(1+U4694)</f>
        <v>2356.6759220886861</v>
      </c>
      <c r="X4694" s="540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9">
        <v>0.1</v>
      </c>
      <c r="W4695" s="340">
        <f t="shared" si="280"/>
        <v>2353.6112427983539</v>
      </c>
      <c r="X4695" s="540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9">
        <v>0.1</v>
      </c>
      <c r="W4696" s="340">
        <f t="shared" si="280"/>
        <v>2334.6993468321361</v>
      </c>
      <c r="X4696" s="540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9">
        <v>0.1</v>
      </c>
      <c r="W4697" s="340">
        <f t="shared" si="280"/>
        <v>2327.9613977792296</v>
      </c>
      <c r="X4697" s="540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9">
        <v>0.1</v>
      </c>
      <c r="W4698" s="340">
        <f t="shared" si="280"/>
        <v>2328.4108427837155</v>
      </c>
      <c r="X4698" s="540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9">
        <v>0.1</v>
      </c>
      <c r="W4699" s="340">
        <f t="shared" si="280"/>
        <v>2338.1153902261126</v>
      </c>
      <c r="X4699" s="540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9">
        <v>0.1</v>
      </c>
      <c r="W4700" s="340">
        <f t="shared" si="280"/>
        <v>2328.292985728187</v>
      </c>
      <c r="X4700" s="540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9">
        <v>0.1</v>
      </c>
      <c r="W4701" s="340">
        <f t="shared" si="280"/>
        <v>2325.5159824404527</v>
      </c>
      <c r="X4701" s="540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9">
        <v>0.1</v>
      </c>
      <c r="W4702" s="340">
        <f t="shared" si="280"/>
        <v>2329.2177518626499</v>
      </c>
      <c r="X4702" s="540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9">
        <v>0.1</v>
      </c>
      <c r="W4703" s="340">
        <f t="shared" si="280"/>
        <v>2324.0237979601748</v>
      </c>
      <c r="X4703" s="540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9">
        <v>0.1</v>
      </c>
      <c r="W4704" s="340">
        <f t="shared" si="280"/>
        <v>2332.43807673628</v>
      </c>
      <c r="X4704" s="540">
        <f t="shared" si="277"/>
        <v>7.7974683544303796</v>
      </c>
    </row>
    <row r="4705" spans="1:24" ht="15" customHeight="1" thickBot="1">
      <c r="A4705" s="236"/>
      <c r="B4705" s="677"/>
      <c r="C4705" s="677"/>
      <c r="D4705" s="677"/>
      <c r="E4705" s="236"/>
      <c r="F4705" s="488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41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9">
        <v>0.1</v>
      </c>
      <c r="W4706" s="340">
        <f t="shared" si="280"/>
        <v>2293.7323943661972</v>
      </c>
      <c r="X4706" s="540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9">
        <v>0.1</v>
      </c>
      <c r="W4707" s="340">
        <f t="shared" si="280"/>
        <v>2310.1307518736398</v>
      </c>
      <c r="X4707" s="540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9">
        <v>0.1</v>
      </c>
      <c r="W4708" s="340">
        <f t="shared" si="280"/>
        <v>2318.9306400584082</v>
      </c>
      <c r="X4708" s="540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9">
        <v>0.1</v>
      </c>
      <c r="W4709" s="340">
        <f t="shared" si="280"/>
        <v>2331.545975879892</v>
      </c>
      <c r="X4709" s="540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9">
        <v>0.1</v>
      </c>
      <c r="W4710" s="340">
        <f t="shared" si="280"/>
        <v>2340.7533057509313</v>
      </c>
      <c r="X4710" s="540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9">
        <v>0.1</v>
      </c>
      <c r="W4711" s="340">
        <f t="shared" si="280"/>
        <v>2335.5197801282584</v>
      </c>
      <c r="X4711" s="540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9">
        <v>0.1</v>
      </c>
      <c r="W4712" s="340">
        <f t="shared" si="280"/>
        <v>2305.2528045137738</v>
      </c>
      <c r="X4712" s="540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9">
        <v>0.1</v>
      </c>
      <c r="W4713" s="340">
        <f t="shared" si="280"/>
        <v>2302.3017208727879</v>
      </c>
      <c r="X4713" s="540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9">
        <v>0.1</v>
      </c>
      <c r="W4714" s="340">
        <f t="shared" si="280"/>
        <v>2308.0344637946841</v>
      </c>
      <c r="X4714" s="540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9">
        <v>0.1</v>
      </c>
      <c r="W4715" s="340">
        <f t="shared" si="280"/>
        <v>2314.8128322639786</v>
      </c>
      <c r="X4715" s="540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9">
        <v>0.1</v>
      </c>
      <c r="W4716" s="340">
        <f t="shared" si="280"/>
        <v>2314.3221238938054</v>
      </c>
      <c r="X4716" s="540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9">
        <v>0.1</v>
      </c>
      <c r="W4717" s="340">
        <f t="shared" si="280"/>
        <v>2296.7898250924991</v>
      </c>
      <c r="X4717" s="540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9">
        <v>0.1</v>
      </c>
      <c r="W4718" s="340">
        <f t="shared" si="280"/>
        <v>2294.1770436824013</v>
      </c>
      <c r="X4718" s="540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9">
        <v>0.1</v>
      </c>
      <c r="W4719" s="340">
        <f t="shared" si="280"/>
        <v>2310.06668369519</v>
      </c>
      <c r="X4719" s="540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9">
        <v>0.1</v>
      </c>
      <c r="W4720" s="340">
        <f t="shared" si="280"/>
        <v>2322.4998191681739</v>
      </c>
      <c r="X4720" s="540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9">
        <v>0.1</v>
      </c>
      <c r="W4721" s="340">
        <f t="shared" si="280"/>
        <v>2313.5766755341974</v>
      </c>
      <c r="X4721" s="540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9">
        <v>0.1</v>
      </c>
      <c r="W4722" s="340">
        <f t="shared" si="280"/>
        <v>2304.0206295817165</v>
      </c>
      <c r="X4722" s="540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9">
        <v>0.1</v>
      </c>
      <c r="W4723" s="340">
        <f t="shared" si="280"/>
        <v>2291.2956334138771</v>
      </c>
      <c r="X4723" s="540">
        <f t="shared" si="277"/>
        <v>7.7150997150997149</v>
      </c>
    </row>
    <row r="4724" spans="1:24" ht="15" customHeight="1">
      <c r="A4724" s="3">
        <v>42454</v>
      </c>
      <c r="B4724" s="674"/>
      <c r="C4724" s="674"/>
      <c r="D4724" s="674"/>
      <c r="E4724" s="674"/>
      <c r="F4724" s="674"/>
      <c r="G4724" s="674"/>
      <c r="H4724" s="674"/>
      <c r="I4724" s="674"/>
      <c r="J4724" s="674"/>
      <c r="K4724" s="674"/>
      <c r="L4724" s="674"/>
      <c r="M4724" s="674"/>
      <c r="P4724" s="278">
        <v>13540</v>
      </c>
      <c r="Q4724" s="25">
        <f>179.19/1167.1</f>
        <v>0.15353440150801131</v>
      </c>
      <c r="U4724" s="459">
        <v>0.1</v>
      </c>
      <c r="W4724" s="340">
        <f t="shared" si="280"/>
        <v>2286.7413760603208</v>
      </c>
      <c r="X4724" s="540"/>
    </row>
    <row r="4725" spans="1:24" ht="15" customHeight="1">
      <c r="A4725" s="3">
        <v>42457</v>
      </c>
      <c r="B4725" s="674"/>
      <c r="C4725" s="674"/>
      <c r="D4725" s="674"/>
      <c r="E4725" s="674"/>
      <c r="F4725" s="674"/>
      <c r="G4725" s="674"/>
      <c r="H4725" s="674"/>
      <c r="I4725" s="674"/>
      <c r="J4725" s="674"/>
      <c r="K4725" s="674"/>
      <c r="L4725" s="674"/>
      <c r="M4725" s="674"/>
      <c r="P4725" s="278">
        <v>13580</v>
      </c>
      <c r="Q4725" s="25">
        <f>179.19/1167.1</f>
        <v>0.15353440150801131</v>
      </c>
      <c r="U4725" s="459">
        <v>0.1</v>
      </c>
      <c r="W4725" s="340">
        <f t="shared" si="280"/>
        <v>2293.4968897266735</v>
      </c>
      <c r="X4725" s="540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9">
        <v>0.1</v>
      </c>
      <c r="W4726" s="340">
        <f t="shared" si="280"/>
        <v>2292.8481341358556</v>
      </c>
      <c r="X4726" s="540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9">
        <v>0.1</v>
      </c>
      <c r="W4727" s="340">
        <f t="shared" si="280"/>
        <v>2296.0289986996099</v>
      </c>
      <c r="X4727" s="540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9">
        <v>0.1</v>
      </c>
      <c r="W4728" s="340">
        <f t="shared" si="280"/>
        <v>2267.222730819246</v>
      </c>
      <c r="X4728" s="540">
        <f t="shared" si="283"/>
        <v>7.8498093282487531</v>
      </c>
    </row>
    <row r="4729" spans="1:24" ht="15" customHeight="1" thickBot="1">
      <c r="A4729" s="236"/>
      <c r="B4729" s="677"/>
      <c r="C4729" s="677"/>
      <c r="D4729" s="677"/>
      <c r="E4729" s="236"/>
      <c r="F4729" s="488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41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9">
        <v>0.1</v>
      </c>
      <c r="W4730" s="340">
        <f t="shared" si="280"/>
        <v>2277.1335954565316</v>
      </c>
      <c r="X4730" s="540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9">
        <v>0.1</v>
      </c>
      <c r="W4731" s="340">
        <f t="shared" si="280"/>
        <v>2276.4954304116982</v>
      </c>
      <c r="X4731" s="540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9">
        <v>0.1</v>
      </c>
      <c r="W4732" s="340">
        <f t="shared" si="280"/>
        <v>2271.3720000000003</v>
      </c>
      <c r="X4732" s="540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9">
        <v>0.1</v>
      </c>
      <c r="W4733" s="340">
        <f t="shared" si="280"/>
        <v>2271.3720000000003</v>
      </c>
      <c r="X4733" s="540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9">
        <v>0.1</v>
      </c>
      <c r="W4734" s="340">
        <f t="shared" si="280"/>
        <v>2268.4583701012198</v>
      </c>
      <c r="X4734" s="540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9">
        <v>0.1</v>
      </c>
      <c r="W4735" s="340">
        <f t="shared" si="280"/>
        <v>2252.0724469467305</v>
      </c>
      <c r="X4735" s="540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9">
        <v>0.1</v>
      </c>
      <c r="W4736" s="340">
        <f t="shared" si="280"/>
        <v>2256.2826313957539</v>
      </c>
      <c r="X4736" s="540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9">
        <v>0.1</v>
      </c>
      <c r="W4737" s="393" t="s">
        <v>49</v>
      </c>
      <c r="X4737" s="540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9">
        <v>0.1</v>
      </c>
      <c r="W4738" s="340">
        <f t="shared" si="280"/>
        <v>2280.068743473721</v>
      </c>
      <c r="X4738" s="540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9">
        <v>0.1</v>
      </c>
      <c r="W4739" s="340">
        <f t="shared" si="280"/>
        <v>2263.6477891451359</v>
      </c>
      <c r="X4739" s="540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9">
        <v>0.1</v>
      </c>
      <c r="W4740" s="340">
        <f t="shared" si="280"/>
        <v>2258.5647477024449</v>
      </c>
      <c r="X4740" s="540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9">
        <v>0.1</v>
      </c>
      <c r="W4741" s="340">
        <f t="shared" si="280"/>
        <v>2259.0220213782914</v>
      </c>
      <c r="X4741" s="540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9">
        <v>0.1</v>
      </c>
      <c r="W4742" s="340">
        <f t="shared" si="280"/>
        <v>2255.5944147303817</v>
      </c>
      <c r="X4742" s="540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9">
        <v>0.1</v>
      </c>
      <c r="W4743" s="340">
        <f t="shared" si="280"/>
        <v>2268.17950189879</v>
      </c>
      <c r="X4743" s="540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9">
        <v>0.1</v>
      </c>
      <c r="W4744" s="340">
        <f t="shared" ref="W4744:W4750" si="285">(P4744*Q4744)*(1+U4744)</f>
        <v>2269.235738831615</v>
      </c>
      <c r="X4744" s="540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9">
        <v>0.1</v>
      </c>
      <c r="W4745" s="340">
        <f t="shared" si="285"/>
        <v>2259.0597938144329</v>
      </c>
      <c r="X4745" s="540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9">
        <v>0.1</v>
      </c>
      <c r="W4746" s="340">
        <f t="shared" si="285"/>
        <v>2257.956533169749</v>
      </c>
      <c r="X4746" s="540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9">
        <v>0.1</v>
      </c>
      <c r="W4747" s="340">
        <f t="shared" si="285"/>
        <v>2240.5718883186919</v>
      </c>
      <c r="X4747" s="540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9">
        <v>0.1</v>
      </c>
      <c r="W4748" s="340">
        <f t="shared" si="285"/>
        <v>2228.9929051400645</v>
      </c>
      <c r="X4748" s="540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9">
        <v>0.1</v>
      </c>
      <c r="W4749" s="340">
        <f t="shared" si="285"/>
        <v>2223.2549173878833</v>
      </c>
      <c r="X4749" s="540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9">
        <v>0.1</v>
      </c>
      <c r="W4750" s="340">
        <f t="shared" si="285"/>
        <v>2234.0860820666026</v>
      </c>
      <c r="X4750" s="540">
        <f t="shared" si="283"/>
        <v>7.3350041771094405</v>
      </c>
    </row>
    <row r="4751" spans="1:24" ht="15" customHeight="1" thickBot="1">
      <c r="A4751" s="236"/>
      <c r="B4751" s="677"/>
      <c r="C4751" s="677"/>
      <c r="D4751" s="677"/>
      <c r="E4751" s="236"/>
      <c r="F4751" s="488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41">
        <f>AVERAGE(X4730:X4750)</f>
        <v>7.7045869246504779</v>
      </c>
    </row>
    <row r="4752" spans="1:24" ht="15" customHeight="1">
      <c r="A4752" s="3">
        <v>42492</v>
      </c>
      <c r="B4752" s="682"/>
      <c r="C4752" s="682"/>
      <c r="D4752" s="682"/>
      <c r="E4752" s="682"/>
      <c r="F4752" s="682"/>
      <c r="G4752" s="682"/>
      <c r="H4752" s="682"/>
      <c r="I4752" s="682"/>
      <c r="J4752" s="682"/>
      <c r="K4752" s="682"/>
      <c r="L4752" s="682"/>
      <c r="M4752" s="682"/>
      <c r="P4752" s="25" t="s">
        <v>49</v>
      </c>
      <c r="Q4752" s="25">
        <f>175.95/1140.8</f>
        <v>0.15423387096774194</v>
      </c>
      <c r="U4752" s="459">
        <v>0.1</v>
      </c>
      <c r="W4752" s="393" t="s">
        <v>49</v>
      </c>
      <c r="X4752" s="540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9">
        <v>0.1</v>
      </c>
      <c r="W4753" s="340">
        <f>(P4753*Q4753)*(1+U4753)</f>
        <v>2233.8849529504887</v>
      </c>
      <c r="X4753" s="540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9">
        <v>0.1</v>
      </c>
      <c r="W4754" s="340">
        <f>(P4754*Q4754)*(1+U4754)</f>
        <v>2224.5558965790174</v>
      </c>
      <c r="X4754" s="540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9">
        <v>0.1</v>
      </c>
      <c r="W4755" s="393" t="s">
        <v>49</v>
      </c>
      <c r="X4755" s="540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9">
        <v>0.1</v>
      </c>
      <c r="W4756" s="393" t="s">
        <v>49</v>
      </c>
      <c r="X4756" s="540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9">
        <v>0.1</v>
      </c>
      <c r="W4757" s="340">
        <f t="shared" ref="W4757:W4780" si="288">(P4757*Q4757)*(1+U4757)</f>
        <v>2175.7284107495493</v>
      </c>
      <c r="X4757" s="540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9">
        <v>0.1</v>
      </c>
      <c r="W4758" s="340">
        <f t="shared" si="288"/>
        <v>2168.0343185689949</v>
      </c>
      <c r="X4758" s="540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9">
        <v>0.1</v>
      </c>
      <c r="W4759" s="340">
        <f t="shared" si="288"/>
        <v>2178.541665953258</v>
      </c>
      <c r="X4759" s="540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9">
        <v>0.1</v>
      </c>
      <c r="W4760" s="340">
        <f t="shared" si="288"/>
        <v>2185.2759524013359</v>
      </c>
      <c r="X4760" s="540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9">
        <v>0.1</v>
      </c>
      <c r="W4761" s="340">
        <f t="shared" si="288"/>
        <v>2172.3431406236577</v>
      </c>
      <c r="X4761" s="540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9">
        <v>0.1</v>
      </c>
      <c r="W4762" s="340">
        <f t="shared" si="288"/>
        <v>2158.5670429279971</v>
      </c>
      <c r="X4762" s="540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9">
        <v>0.1</v>
      </c>
      <c r="W4763" s="340">
        <f t="shared" si="288"/>
        <v>2161.0298303929089</v>
      </c>
      <c r="X4763" s="540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9">
        <v>0.1</v>
      </c>
      <c r="W4764" s="340">
        <f t="shared" si="288"/>
        <v>2152.2771802448292</v>
      </c>
      <c r="X4764" s="540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9">
        <v>0.1</v>
      </c>
      <c r="W4765" s="340">
        <f t="shared" si="288"/>
        <v>2139.9845985891843</v>
      </c>
      <c r="X4765" s="540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9">
        <v>0.1</v>
      </c>
      <c r="W4766" s="340">
        <f t="shared" si="288"/>
        <v>2138.2226985863349</v>
      </c>
      <c r="X4766" s="540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9">
        <v>0.1</v>
      </c>
      <c r="W4767" s="340">
        <f t="shared" si="288"/>
        <v>2138.2226985863349</v>
      </c>
      <c r="X4767" s="540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9">
        <v>0.1</v>
      </c>
      <c r="W4768" s="340">
        <f t="shared" si="288"/>
        <v>2127.1526037735853</v>
      </c>
      <c r="X4768" s="540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9">
        <v>0.1</v>
      </c>
      <c r="W4769" s="340">
        <f t="shared" si="288"/>
        <v>2127.0857142857144</v>
      </c>
      <c r="X4769" s="540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9">
        <v>0.1</v>
      </c>
      <c r="W4770" s="340">
        <f t="shared" si="288"/>
        <v>2127.1981395348835</v>
      </c>
      <c r="X4770" s="540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9">
        <v>0.1</v>
      </c>
      <c r="W4771" s="340">
        <f t="shared" si="288"/>
        <v>2142.0188230313297</v>
      </c>
      <c r="X4771" s="540">
        <f t="shared" si="283"/>
        <v>7.5383707201889019</v>
      </c>
    </row>
    <row r="4772" spans="1:24" ht="15" customHeight="1">
      <c r="A4772" s="3">
        <v>42520</v>
      </c>
      <c r="B4772" s="674"/>
      <c r="C4772" s="674"/>
      <c r="D4772" s="674"/>
      <c r="E4772" s="674"/>
      <c r="F4772" s="674"/>
      <c r="G4772" s="674"/>
      <c r="H4772" s="674"/>
      <c r="I4772" s="674"/>
      <c r="J4772" s="674"/>
      <c r="K4772" s="674"/>
      <c r="L4772" s="674"/>
      <c r="M4772" s="674"/>
      <c r="P4772" s="278">
        <v>12770</v>
      </c>
      <c r="Q4772" s="25">
        <f>180.77/1190.6</f>
        <v>0.15183100957500423</v>
      </c>
      <c r="U4772" s="459">
        <v>0.1</v>
      </c>
      <c r="W4772" s="340">
        <f t="shared" si="288"/>
        <v>2132.7701915000844</v>
      </c>
      <c r="X4772" s="540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9">
        <v>0.1</v>
      </c>
      <c r="W4773" s="340">
        <f t="shared" si="288"/>
        <v>2127.7238555228901</v>
      </c>
      <c r="X4773" s="540">
        <f t="shared" si="283"/>
        <v>7.5376884422110555</v>
      </c>
    </row>
    <row r="4774" spans="1:24" ht="15" customHeight="1" thickBot="1">
      <c r="A4774" s="236"/>
      <c r="B4774" s="677"/>
      <c r="C4774" s="677"/>
      <c r="D4774" s="677"/>
      <c r="E4774" s="236"/>
      <c r="F4774" s="488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41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9">
        <v>0.1</v>
      </c>
      <c r="W4775" s="340">
        <f t="shared" si="288"/>
        <v>2117.711037379253</v>
      </c>
      <c r="X4775" s="540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9">
        <v>0.1</v>
      </c>
      <c r="W4776" s="340">
        <f t="shared" si="288"/>
        <v>2128.7237726967051</v>
      </c>
      <c r="X4776" s="540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9">
        <v>0.1</v>
      </c>
      <c r="W4777" s="393" t="s">
        <v>49</v>
      </c>
      <c r="X4777" s="540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9">
        <v>0.1</v>
      </c>
      <c r="W4778" s="340">
        <f t="shared" si="288"/>
        <v>2130.3946704774717</v>
      </c>
      <c r="X4778" s="540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9">
        <v>0.1</v>
      </c>
      <c r="W4779" s="340">
        <f t="shared" si="288"/>
        <v>2124.5669785082177</v>
      </c>
      <c r="X4779" s="540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9">
        <v>0.1</v>
      </c>
      <c r="W4780" s="340">
        <f t="shared" si="288"/>
        <v>2128.8722145804677</v>
      </c>
      <c r="X4780" s="540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87" t="s">
        <v>56</v>
      </c>
      <c r="Q4781" s="25">
        <f>175.94/1156.5</f>
        <v>0.15213143104193688</v>
      </c>
      <c r="U4781" s="459">
        <v>0.1</v>
      </c>
      <c r="W4781" s="735" t="s">
        <v>56</v>
      </c>
      <c r="X4781" s="540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87"/>
      <c r="Q4782" s="25">
        <f>175.94/1155.8</f>
        <v>0.15222356809136528</v>
      </c>
      <c r="U4782" s="459">
        <v>0.1</v>
      </c>
      <c r="W4782" s="735"/>
      <c r="X4782" s="540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9">
        <v>0.1</v>
      </c>
      <c r="W4783" s="340">
        <f t="shared" ref="W4783:W4789" si="290">(P4783*Q4783)*(1+U4783)</f>
        <v>2120.3940654843113</v>
      </c>
      <c r="X4783" s="540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9">
        <v>0.1</v>
      </c>
      <c r="W4784" s="340">
        <f t="shared" si="290"/>
        <v>2120.9365970149252</v>
      </c>
      <c r="X4784" s="540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9">
        <v>0.1</v>
      </c>
      <c r="W4785" s="340">
        <f t="shared" si="290"/>
        <v>2119.2691940298505</v>
      </c>
      <c r="X4785" s="540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9">
        <v>0.1</v>
      </c>
      <c r="W4786" s="340">
        <f>(P4786*Q4786)*(1+U4786)</f>
        <v>2120.2704469703449</v>
      </c>
      <c r="X4786" s="540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9">
        <v>0.1</v>
      </c>
      <c r="W4787" s="340">
        <f t="shared" si="290"/>
        <v>2120.2704469703449</v>
      </c>
      <c r="X4787" s="540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9">
        <v>0.1</v>
      </c>
      <c r="W4788" s="340">
        <f t="shared" si="290"/>
        <v>2119.2416040314315</v>
      </c>
      <c r="X4788" s="540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9">
        <v>0.1</v>
      </c>
      <c r="W4789" s="340">
        <f t="shared" si="290"/>
        <v>2126.4528198074277</v>
      </c>
      <c r="X4789" s="540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9">
        <v>0.1</v>
      </c>
      <c r="W4790" s="340">
        <f>(P4790*Q4790)*(1+U4791)</f>
        <v>2125.7187532377825</v>
      </c>
      <c r="X4790" s="540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9">
        <v>0.1</v>
      </c>
      <c r="W4791" s="340">
        <f t="shared" ref="W4791:W4796" si="291">(P4791*Q4791)*(1+U4791)</f>
        <v>2123.2611448922867</v>
      </c>
      <c r="X4791" s="540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9">
        <v>0.1</v>
      </c>
      <c r="W4792" s="340">
        <f t="shared" si="291"/>
        <v>2095.6543859649128</v>
      </c>
      <c r="X4792" s="540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9">
        <v>0.1</v>
      </c>
      <c r="W4793" s="340">
        <f t="shared" si="291"/>
        <v>2095.6543859649128</v>
      </c>
      <c r="X4793" s="540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9">
        <v>0.1</v>
      </c>
      <c r="W4794" s="340">
        <f t="shared" si="291"/>
        <v>2099.6902814163782</v>
      </c>
      <c r="X4794" s="540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9">
        <v>0.1</v>
      </c>
      <c r="W4795" s="340">
        <f t="shared" si="291"/>
        <v>2104.6241347053319</v>
      </c>
      <c r="X4795" s="540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9">
        <v>0.1</v>
      </c>
      <c r="W4796" s="340">
        <f t="shared" si="291"/>
        <v>2114.1339580079821</v>
      </c>
      <c r="X4796" s="540">
        <f t="shared" si="292"/>
        <v>7.1853932584269664</v>
      </c>
    </row>
    <row r="4797" spans="1:24" ht="15" customHeight="1" thickBot="1">
      <c r="A4797" s="236"/>
      <c r="B4797" s="677"/>
      <c r="C4797" s="677"/>
      <c r="D4797" s="677"/>
      <c r="E4797" s="236"/>
      <c r="F4797" s="488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41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9">
        <v>0.1</v>
      </c>
      <c r="W4798" s="340">
        <f t="shared" ref="W4798:W4851" si="294">(P4798*Q4798)*(1+U4798)</f>
        <v>2135.6224188790561</v>
      </c>
      <c r="X4798" s="540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9">
        <v>0.1</v>
      </c>
      <c r="W4799" s="340">
        <f t="shared" si="294"/>
        <v>2178.1898039215685</v>
      </c>
      <c r="X4799" s="540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9">
        <v>0.1</v>
      </c>
      <c r="W4800" s="340">
        <f t="shared" si="294"/>
        <v>2127.8989592367739</v>
      </c>
      <c r="X4800" s="540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9">
        <v>0.1</v>
      </c>
      <c r="W4801" s="340">
        <f t="shared" si="294"/>
        <v>2119.6704249783179</v>
      </c>
      <c r="X4801" s="540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9">
        <v>0.1</v>
      </c>
      <c r="W4802" s="340">
        <f t="shared" si="294"/>
        <v>2114.2622748327331</v>
      </c>
      <c r="X4802" s="540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9">
        <v>0.1</v>
      </c>
      <c r="W4803" s="340">
        <f t="shared" si="294"/>
        <v>2107.5543489538304</v>
      </c>
      <c r="X4803" s="540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9">
        <v>0.1</v>
      </c>
      <c r="W4804" s="340">
        <f t="shared" si="294"/>
        <v>2112.5585403726709</v>
      </c>
      <c r="X4804" s="540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9">
        <v>0.1</v>
      </c>
      <c r="W4805" s="340">
        <f t="shared" si="294"/>
        <v>2118.6097752221644</v>
      </c>
      <c r="X4805" s="540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9">
        <v>0.1</v>
      </c>
      <c r="W4806" s="340">
        <f t="shared" si="294"/>
        <v>2140.7371039539148</v>
      </c>
      <c r="X4806" s="540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9">
        <v>0.1</v>
      </c>
      <c r="W4807" s="340">
        <f t="shared" si="294"/>
        <v>2134.1603386575894</v>
      </c>
      <c r="X4807" s="540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9">
        <v>0.1</v>
      </c>
      <c r="W4808" s="340">
        <f t="shared" si="294"/>
        <v>2148.1093669992056</v>
      </c>
      <c r="X4808" s="540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9">
        <v>0.1</v>
      </c>
      <c r="W4809" s="340">
        <f t="shared" si="294"/>
        <v>2141.5351990818403</v>
      </c>
      <c r="X4809" s="540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9">
        <v>0.1</v>
      </c>
      <c r="W4810" s="340">
        <f t="shared" si="294"/>
        <v>2137.6515972894481</v>
      </c>
      <c r="X4810" s="540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9">
        <v>0.1</v>
      </c>
      <c r="W4811" s="340">
        <f t="shared" si="294"/>
        <v>2136.9818078004214</v>
      </c>
      <c r="X4811" s="540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9">
        <v>0.1</v>
      </c>
      <c r="W4812" s="340">
        <f t="shared" si="294"/>
        <v>2138.6424088359049</v>
      </c>
      <c r="X4812" s="540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9">
        <v>0.1</v>
      </c>
      <c r="W4813" s="340">
        <f t="shared" si="294"/>
        <v>2164.03222907489</v>
      </c>
      <c r="X4813" s="540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9">
        <v>0.1</v>
      </c>
      <c r="W4814" s="340">
        <f t="shared" si="294"/>
        <v>2159.9075204503479</v>
      </c>
      <c r="X4814" s="540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9">
        <v>0.1</v>
      </c>
      <c r="W4815" s="340">
        <f t="shared" si="294"/>
        <v>2184.5827777289123</v>
      </c>
      <c r="X4815" s="540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9">
        <v>0.1</v>
      </c>
      <c r="W4816" s="340">
        <f t="shared" si="294"/>
        <v>2211.1485154602947</v>
      </c>
      <c r="X4816" s="540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9">
        <v>0.1</v>
      </c>
      <c r="W4817" s="340">
        <f t="shared" si="294"/>
        <v>2212.6283220174591</v>
      </c>
      <c r="X4817" s="540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9">
        <v>0.1</v>
      </c>
      <c r="W4818" s="340">
        <f t="shared" si="294"/>
        <v>2233.5193246614399</v>
      </c>
      <c r="X4818" s="540">
        <f t="shared" si="292"/>
        <v>7.5728699551569507</v>
      </c>
    </row>
    <row r="4819" spans="1:24" ht="15" customHeight="1" thickBot="1">
      <c r="A4819" s="236"/>
      <c r="B4819" s="677"/>
      <c r="C4819" s="677"/>
      <c r="D4819" s="677"/>
      <c r="E4819" s="236"/>
      <c r="F4819" s="488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41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9">
        <v>0.1</v>
      </c>
      <c r="W4820" s="340">
        <f t="shared" si="294"/>
        <v>2261.6243050605844</v>
      </c>
      <c r="X4820" s="540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9">
        <v>0.1</v>
      </c>
      <c r="W4821" s="340">
        <f t="shared" si="294"/>
        <v>2294.4106930693069</v>
      </c>
      <c r="X4821" s="540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9">
        <v>0.1</v>
      </c>
      <c r="W4822" s="340">
        <f t="shared" si="294"/>
        <v>2287.0946253043558</v>
      </c>
      <c r="X4822" s="540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9">
        <v>0.1</v>
      </c>
      <c r="W4823" s="340">
        <f t="shared" si="294"/>
        <v>2291.5093357271103</v>
      </c>
      <c r="X4823" s="540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9">
        <v>0.1</v>
      </c>
      <c r="W4824" s="340">
        <f t="shared" si="294"/>
        <v>2281.1615909499014</v>
      </c>
      <c r="X4824" s="540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9">
        <v>0.1</v>
      </c>
      <c r="W4825" s="340">
        <f t="shared" si="294"/>
        <v>2283.0785566453706</v>
      </c>
      <c r="X4825" s="540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9">
        <v>0.1</v>
      </c>
      <c r="W4826" s="340">
        <f t="shared" si="294"/>
        <v>2276.7257947976877</v>
      </c>
      <c r="X4826" s="540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9">
        <v>0.1</v>
      </c>
      <c r="W4827" s="340">
        <f t="shared" si="294"/>
        <v>2282.4703950369499</v>
      </c>
      <c r="X4827" s="540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9">
        <v>0.1</v>
      </c>
      <c r="W4828" s="340">
        <f t="shared" si="294"/>
        <v>2285.5669033315135</v>
      </c>
      <c r="X4828" s="540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9">
        <v>0.1</v>
      </c>
      <c r="W4829" s="340">
        <f t="shared" si="294"/>
        <v>2282.5834165834167</v>
      </c>
      <c r="X4829" s="540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9">
        <v>0.1</v>
      </c>
      <c r="W4830" s="340">
        <f t="shared" si="294"/>
        <v>2282.5834165834167</v>
      </c>
      <c r="X4830" s="540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9">
        <v>0.1</v>
      </c>
      <c r="W4831" s="340">
        <f t="shared" si="294"/>
        <v>2274.3131868131873</v>
      </c>
      <c r="X4831" s="540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9">
        <v>0.1</v>
      </c>
      <c r="W4832" s="340">
        <f t="shared" si="294"/>
        <v>2277.1757990867586</v>
      </c>
      <c r="X4832" s="540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9">
        <v>0.1</v>
      </c>
      <c r="W4833" s="340">
        <f t="shared" si="294"/>
        <v>2287.1218361607548</v>
      </c>
      <c r="X4833" s="540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9">
        <v>0.1</v>
      </c>
      <c r="W4834" s="340">
        <f t="shared" si="294"/>
        <v>2295.9377152080347</v>
      </c>
      <c r="X4834" s="540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9">
        <v>0.1</v>
      </c>
      <c r="W4835" s="340">
        <f t="shared" si="294"/>
        <v>2293.0244379276642</v>
      </c>
      <c r="X4835" s="540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9">
        <v>0.1</v>
      </c>
      <c r="W4836" s="340">
        <f t="shared" si="294"/>
        <v>2293.0244379276642</v>
      </c>
      <c r="X4836" s="540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9">
        <v>0.1</v>
      </c>
      <c r="W4837" s="340">
        <f t="shared" si="294"/>
        <v>2299.1330866619114</v>
      </c>
      <c r="X4837" s="540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9">
        <v>0.1</v>
      </c>
      <c r="W4838" s="340">
        <f t="shared" si="294"/>
        <v>2295.8321059201144</v>
      </c>
      <c r="X4838" s="540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9">
        <v>0.1</v>
      </c>
      <c r="W4839" s="340">
        <f t="shared" si="294"/>
        <v>2296.9437176050046</v>
      </c>
      <c r="X4839" s="540">
        <f t="shared" si="292"/>
        <v>7.4174653887113955</v>
      </c>
    </row>
    <row r="4840" spans="1:24" ht="15" customHeight="1">
      <c r="A4840" s="3">
        <v>42611</v>
      </c>
      <c r="B4840" s="674"/>
      <c r="C4840" s="674"/>
      <c r="D4840" s="674"/>
      <c r="E4840" s="674"/>
      <c r="F4840" s="674"/>
      <c r="G4840" s="674"/>
      <c r="H4840" s="674"/>
      <c r="I4840" s="674"/>
      <c r="J4840" s="674"/>
      <c r="K4840" s="674"/>
      <c r="L4840" s="674"/>
      <c r="M4840" s="674"/>
      <c r="X4840" s="540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9">
        <v>0.1</v>
      </c>
      <c r="W4841" s="340">
        <f t="shared" si="294"/>
        <v>2296.9437176050046</v>
      </c>
      <c r="X4841" s="540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9">
        <v>0.1</v>
      </c>
      <c r="W4842" s="340">
        <f t="shared" si="294"/>
        <v>2284.602935385717</v>
      </c>
      <c r="X4842" s="540">
        <f t="shared" si="292"/>
        <v>7.4080000000000004</v>
      </c>
    </row>
    <row r="4843" spans="1:24" ht="15" customHeight="1" thickBot="1">
      <c r="A4843" s="236"/>
      <c r="B4843" s="677"/>
      <c r="C4843" s="677"/>
      <c r="D4843" s="677"/>
      <c r="E4843" s="236"/>
      <c r="F4843" s="488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41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9">
        <v>0.1</v>
      </c>
      <c r="W4844" s="340">
        <f t="shared" si="294"/>
        <v>2294.471630570968</v>
      </c>
      <c r="X4844" s="540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9">
        <v>0.1</v>
      </c>
      <c r="W4845" s="340">
        <f t="shared" si="294"/>
        <v>2383.8787635129102</v>
      </c>
      <c r="X4845" s="540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9">
        <v>0.1</v>
      </c>
      <c r="W4846" s="340">
        <f t="shared" si="294"/>
        <v>2361.1117125984251</v>
      </c>
      <c r="X4846" s="540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9">
        <v>0.1</v>
      </c>
      <c r="W4847" s="340">
        <f t="shared" si="294"/>
        <v>2359.9158996571023</v>
      </c>
      <c r="X4847" s="540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9">
        <v>0.1</v>
      </c>
      <c r="W4848" s="340">
        <f t="shared" si="294"/>
        <v>2343.0223981900449</v>
      </c>
      <c r="X4848" s="540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9">
        <v>0.1</v>
      </c>
      <c r="W4849" s="340">
        <f t="shared" si="294"/>
        <v>2339.6366081229421</v>
      </c>
      <c r="X4849" s="540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9">
        <v>0.1</v>
      </c>
      <c r="W4850" s="340">
        <f t="shared" si="294"/>
        <v>2336.4522237380634</v>
      </c>
      <c r="X4850" s="540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9">
        <v>0.1</v>
      </c>
      <c r="W4851" s="340">
        <f t="shared" si="294"/>
        <v>2316.7557986673874</v>
      </c>
      <c r="X4851" s="540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81" t="s">
        <v>51</v>
      </c>
      <c r="U4852" s="459">
        <v>0.1</v>
      </c>
      <c r="W4852" s="735" t="s">
        <v>49</v>
      </c>
      <c r="X4852" s="540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81"/>
      <c r="U4853" s="459">
        <v>0.1</v>
      </c>
      <c r="W4853" s="735"/>
      <c r="X4853" s="540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80" t="s">
        <v>51</v>
      </c>
      <c r="Q4854" s="681"/>
      <c r="U4854" s="459">
        <v>0.1</v>
      </c>
      <c r="W4854" s="735"/>
      <c r="X4854" s="540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80"/>
      <c r="Q4855" s="25">
        <f>166.02/1112.3</f>
        <v>0.14925829362582038</v>
      </c>
      <c r="U4855" s="459">
        <v>0.1</v>
      </c>
      <c r="W4855" s="735"/>
      <c r="X4855" s="540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9">
        <v>0.1</v>
      </c>
      <c r="W4856" s="340">
        <f t="shared" ref="W4856:W4865" si="299">(P4856*Q4856)*(1+U4856)</f>
        <v>2329.7727052054306</v>
      </c>
      <c r="X4856" s="540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9">
        <v>0.1</v>
      </c>
      <c r="W4857" s="340">
        <f t="shared" si="299"/>
        <v>2368.5956249999999</v>
      </c>
      <c r="X4857" s="540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9">
        <v>0.1</v>
      </c>
      <c r="W4858" s="340">
        <f t="shared" si="299"/>
        <v>2390.1491737382767</v>
      </c>
      <c r="X4858" s="540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9">
        <v>0.1</v>
      </c>
      <c r="W4859" s="340">
        <f t="shared" si="299"/>
        <v>2384.644967765043</v>
      </c>
      <c r="X4859" s="540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9">
        <v>0.1</v>
      </c>
      <c r="W4860" s="340">
        <f t="shared" si="299"/>
        <v>2390.5480010878441</v>
      </c>
      <c r="X4860" s="540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9">
        <v>0.1</v>
      </c>
      <c r="W4861" s="340">
        <f t="shared" si="299"/>
        <v>2377.2124705669266</v>
      </c>
      <c r="X4861" s="540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9">
        <v>0.1</v>
      </c>
      <c r="W4862" s="340">
        <f t="shared" si="299"/>
        <v>2387.0963953383325</v>
      </c>
      <c r="X4862" s="540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9">
        <v>0.1</v>
      </c>
      <c r="W4863" s="340">
        <f t="shared" si="299"/>
        <v>2385.6343452650658</v>
      </c>
      <c r="X4863" s="540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9">
        <v>0.1</v>
      </c>
      <c r="W4864" s="340">
        <f t="shared" si="299"/>
        <v>2427.4566487177149</v>
      </c>
      <c r="X4864" s="540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9">
        <v>0.1</v>
      </c>
      <c r="W4865" s="340">
        <f t="shared" si="299"/>
        <v>2489.2389948006935</v>
      </c>
      <c r="X4865" s="540">
        <f t="shared" si="298"/>
        <v>7.1859415815720729</v>
      </c>
    </row>
    <row r="4866" spans="1:24" ht="15" customHeight="1" thickBot="1">
      <c r="A4866" s="236"/>
      <c r="B4866" s="677"/>
      <c r="C4866" s="677"/>
      <c r="D4866" s="677"/>
      <c r="E4866" s="236"/>
      <c r="F4866" s="488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41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46" t="s">
        <v>51</v>
      </c>
      <c r="Q4867" s="376" t="s">
        <v>51</v>
      </c>
      <c r="U4867" s="459">
        <v>0.1</v>
      </c>
      <c r="W4867" s="747" t="s">
        <v>49</v>
      </c>
      <c r="X4867" s="540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80"/>
      <c r="Q4868" s="25">
        <f>165.28/1105.1</f>
        <v>0.14956112568998281</v>
      </c>
      <c r="U4868" s="459">
        <v>0.1</v>
      </c>
      <c r="W4868" s="735"/>
      <c r="X4868" s="540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80"/>
      <c r="Q4869" s="25">
        <f>165.28/1105.1</f>
        <v>0.14956112568998281</v>
      </c>
      <c r="U4869" s="459">
        <v>0.1</v>
      </c>
      <c r="W4869" s="735"/>
      <c r="X4869" s="540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80"/>
      <c r="Q4870" s="25">
        <f>165.28/1105.1</f>
        <v>0.14956112568998281</v>
      </c>
      <c r="U4870" s="459">
        <v>0.1</v>
      </c>
      <c r="W4870" s="735"/>
      <c r="X4870" s="540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80"/>
      <c r="Q4871" s="25">
        <f>165.94/1111.3</f>
        <v>0.14932061549536579</v>
      </c>
      <c r="U4871" s="459">
        <v>0.1</v>
      </c>
      <c r="W4871" s="735"/>
      <c r="X4871" s="540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9">
        <v>0.1</v>
      </c>
      <c r="W4872" s="340">
        <f t="shared" ref="W4872:W4912" si="301">(P4872*Q4872)*(1+U4872)</f>
        <v>2542.6314406550887</v>
      </c>
      <c r="X4872" s="540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9">
        <v>0.1</v>
      </c>
      <c r="W4873" s="340">
        <f t="shared" si="301"/>
        <v>2557.2509935553171</v>
      </c>
      <c r="X4873" s="540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9">
        <v>0.1</v>
      </c>
      <c r="W4874" s="340">
        <f t="shared" si="301"/>
        <v>2557.2509935553171</v>
      </c>
      <c r="X4874" s="540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9">
        <v>0.1</v>
      </c>
      <c r="W4875" s="340">
        <f t="shared" si="301"/>
        <v>2544.1620569280344</v>
      </c>
      <c r="X4875" s="540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9">
        <v>0.1</v>
      </c>
      <c r="W4876" s="340">
        <f t="shared" si="301"/>
        <v>2540.1581781269315</v>
      </c>
      <c r="X4876" s="540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9">
        <v>0.1</v>
      </c>
      <c r="W4877" s="340">
        <f t="shared" si="301"/>
        <v>2535.1094098044377</v>
      </c>
      <c r="X4877" s="540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9">
        <v>0.1</v>
      </c>
      <c r="W4878" s="340">
        <f t="shared" si="301"/>
        <v>2534.765371368012</v>
      </c>
      <c r="X4878" s="540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9">
        <v>0.1</v>
      </c>
      <c r="W4879" s="340">
        <f t="shared" si="301"/>
        <v>2531.8685696473103</v>
      </c>
      <c r="X4879" s="540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9">
        <v>0.1</v>
      </c>
      <c r="W4880" s="340">
        <f t="shared" si="301"/>
        <v>2531.8685696473103</v>
      </c>
      <c r="X4880" s="540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9">
        <v>0.1</v>
      </c>
      <c r="W4881" s="340">
        <f t="shared" si="301"/>
        <v>2556.0492526690396</v>
      </c>
      <c r="X4881" s="540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9">
        <v>0.1</v>
      </c>
      <c r="W4882" s="340">
        <f t="shared" si="301"/>
        <v>2561.006910533275</v>
      </c>
      <c r="X4882" s="540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9">
        <v>0.1</v>
      </c>
      <c r="W4883" s="340">
        <f t="shared" si="301"/>
        <v>2616.7818213814344</v>
      </c>
      <c r="X4883" s="540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9">
        <v>0.1</v>
      </c>
      <c r="W4884" s="340">
        <f t="shared" si="301"/>
        <v>2618.7306782055812</v>
      </c>
      <c r="X4884" s="540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9">
        <v>0.1</v>
      </c>
      <c r="W4885" s="340">
        <f t="shared" si="301"/>
        <v>2624.3362392562713</v>
      </c>
      <c r="X4885" s="540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9">
        <v>0.1</v>
      </c>
      <c r="W4886" s="340">
        <f t="shared" si="301"/>
        <v>2622.6753842123649</v>
      </c>
      <c r="X4886" s="540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9">
        <v>0.1</v>
      </c>
      <c r="W4887" s="340">
        <f t="shared" si="301"/>
        <v>2634.963410798533</v>
      </c>
      <c r="X4887" s="540">
        <f t="shared" si="298"/>
        <v>7.8625030259017183</v>
      </c>
    </row>
    <row r="4888" spans="1:24" ht="15" customHeight="1" thickBot="1">
      <c r="A4888" s="236"/>
      <c r="B4888" s="677"/>
      <c r="C4888" s="677"/>
      <c r="D4888" s="677"/>
      <c r="E4888" s="236"/>
      <c r="F4888" s="488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41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9">
        <v>0.1</v>
      </c>
      <c r="W4889" s="340">
        <f t="shared" si="301"/>
        <v>2662.7924855491337</v>
      </c>
      <c r="X4889" s="540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9">
        <v>0.1</v>
      </c>
      <c r="W4890" s="340">
        <f t="shared" si="301"/>
        <v>2666.2952380952379</v>
      </c>
      <c r="X4890" s="540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9">
        <v>0.1</v>
      </c>
      <c r="W4891" s="340">
        <f t="shared" si="301"/>
        <v>2662.9367262844116</v>
      </c>
      <c r="X4891" s="540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9">
        <v>0.1</v>
      </c>
      <c r="W4892" s="340">
        <f t="shared" si="301"/>
        <v>2674.3098544625636</v>
      </c>
      <c r="X4892" s="540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9">
        <v>0.1</v>
      </c>
      <c r="W4893" s="340">
        <f t="shared" si="301"/>
        <v>2693.4360459004906</v>
      </c>
      <c r="X4893" s="540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9">
        <v>0.1</v>
      </c>
      <c r="W4894" s="340">
        <f t="shared" si="301"/>
        <v>2693.4360459004906</v>
      </c>
      <c r="X4894" s="540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9">
        <v>0.1</v>
      </c>
      <c r="W4895" s="340">
        <f t="shared" si="301"/>
        <v>2691.9005626373628</v>
      </c>
      <c r="X4895" s="540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9">
        <v>0.1</v>
      </c>
      <c r="W4896" s="340">
        <f t="shared" si="301"/>
        <v>2758.4388444830583</v>
      </c>
      <c r="X4896" s="540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9">
        <v>0.1</v>
      </c>
      <c r="W4897" s="340">
        <f t="shared" si="301"/>
        <v>2743.6682926829267</v>
      </c>
      <c r="X4897" s="540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9">
        <v>0.1</v>
      </c>
      <c r="W4898" s="340">
        <f t="shared" si="301"/>
        <v>2755.2541032655158</v>
      </c>
      <c r="X4898" s="540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9">
        <v>0.1</v>
      </c>
      <c r="W4899" s="340">
        <f t="shared" si="301"/>
        <v>2884.9589322381939</v>
      </c>
      <c r="X4899" s="540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9">
        <v>0.1</v>
      </c>
      <c r="W4900" s="340">
        <f t="shared" si="301"/>
        <v>2886.9020305003428</v>
      </c>
      <c r="X4900" s="540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9">
        <v>0.1</v>
      </c>
      <c r="W4901" s="340">
        <f t="shared" si="301"/>
        <v>2866.0849369891007</v>
      </c>
      <c r="X4901" s="540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9">
        <v>0.1</v>
      </c>
      <c r="W4902" s="340">
        <f t="shared" si="301"/>
        <v>2832.812611012434</v>
      </c>
      <c r="X4902" s="540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9">
        <v>0.1</v>
      </c>
      <c r="W4903" s="340">
        <f t="shared" si="301"/>
        <v>2864.4423791821564</v>
      </c>
      <c r="X4903" s="540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9">
        <v>0.1</v>
      </c>
      <c r="W4904" s="340">
        <f t="shared" si="301"/>
        <v>2978.1440238196515</v>
      </c>
      <c r="X4904" s="540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9">
        <v>0.1</v>
      </c>
      <c r="W4905" s="340">
        <f t="shared" si="301"/>
        <v>2988.3823304110992</v>
      </c>
      <c r="X4905" s="540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9">
        <v>0.1</v>
      </c>
      <c r="W4906" s="340">
        <f t="shared" si="301"/>
        <v>3133.4538227334242</v>
      </c>
      <c r="X4906" s="540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9">
        <v>0.1</v>
      </c>
      <c r="W4907" s="340">
        <f t="shared" si="301"/>
        <v>3168.7166002205445</v>
      </c>
      <c r="X4907" s="540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9">
        <v>0.1</v>
      </c>
      <c r="W4908" s="340">
        <f t="shared" si="301"/>
        <v>3366.1861061266345</v>
      </c>
      <c r="X4908" s="540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9">
        <v>0.1</v>
      </c>
      <c r="W4909" s="340">
        <f t="shared" si="301"/>
        <v>3483.7211810012836</v>
      </c>
      <c r="X4909" s="540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9">
        <v>0.1</v>
      </c>
      <c r="W4910" s="340">
        <f t="shared" si="301"/>
        <v>3403.8920068027214</v>
      </c>
      <c r="X4910" s="540">
        <f t="shared" si="298"/>
        <v>9.1845493562231759</v>
      </c>
    </row>
    <row r="4911" spans="1:24" ht="15" customHeight="1" thickBot="1">
      <c r="A4911" s="236"/>
      <c r="B4911" s="677"/>
      <c r="C4911" s="677"/>
      <c r="D4911" s="677"/>
      <c r="E4911" s="236"/>
      <c r="F4911" s="488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41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9">
        <v>0.1</v>
      </c>
      <c r="W4912" s="340">
        <f t="shared" si="301"/>
        <v>3330.0270168855541</v>
      </c>
      <c r="X4912" s="540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9">
        <v>0.1</v>
      </c>
      <c r="W4913" s="340">
        <f t="shared" ref="W4913:W4919" si="306">(P4913*Q4913)*(1+U4913)</f>
        <v>3330.0270168855541</v>
      </c>
      <c r="X4913" s="540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9">
        <v>0.1</v>
      </c>
      <c r="W4914" s="340">
        <f t="shared" si="306"/>
        <v>3272.6823649684789</v>
      </c>
      <c r="X4914" s="540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9">
        <v>0.1</v>
      </c>
      <c r="W4915" s="340">
        <f t="shared" si="306"/>
        <v>3272.6823649684789</v>
      </c>
      <c r="X4915" s="540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9">
        <v>0.1</v>
      </c>
      <c r="W4916" s="340">
        <f t="shared" si="306"/>
        <v>3298.4016418676247</v>
      </c>
      <c r="X4916" s="540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9">
        <v>0.1</v>
      </c>
      <c r="W4917" s="340">
        <f t="shared" si="306"/>
        <v>3298.8623242170656</v>
      </c>
      <c r="X4917" s="540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9">
        <v>0.1</v>
      </c>
      <c r="W4918" s="340">
        <f t="shared" si="306"/>
        <v>3305.0214028468531</v>
      </c>
      <c r="X4918" s="540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9">
        <v>0.1</v>
      </c>
      <c r="W4919" s="340">
        <f t="shared" si="306"/>
        <v>3282.1503332763632</v>
      </c>
      <c r="X4919" s="540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9">
        <v>0.1</v>
      </c>
      <c r="W4920" s="340">
        <f t="shared" ref="W4920:W4941" si="309">(P4920*Q4920)*(1+U4920)</f>
        <v>3307.2964307164307</v>
      </c>
      <c r="X4920" s="540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9">
        <v>0.1</v>
      </c>
      <c r="W4921" s="340">
        <f t="shared" si="309"/>
        <v>3274.295138235042</v>
      </c>
      <c r="X4921" s="540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9">
        <v>0.1</v>
      </c>
      <c r="W4922" s="340">
        <f t="shared" si="309"/>
        <v>3290.9700449114489</v>
      </c>
      <c r="X4922" s="540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9">
        <v>0.1</v>
      </c>
      <c r="W4923" s="340">
        <f t="shared" si="309"/>
        <v>3236.3664779449045</v>
      </c>
      <c r="X4923" s="540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9">
        <v>0.1</v>
      </c>
      <c r="W4924" s="340">
        <f t="shared" si="309"/>
        <v>3074.1552764666217</v>
      </c>
      <c r="X4924" s="540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9">
        <v>0.1</v>
      </c>
      <c r="W4925" s="340">
        <f t="shared" si="309"/>
        <v>2947.947733378106</v>
      </c>
      <c r="X4925" s="540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9">
        <v>0.1</v>
      </c>
      <c r="W4926" s="340">
        <f t="shared" si="309"/>
        <v>2947.947733378106</v>
      </c>
      <c r="X4926" s="540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9">
        <v>0.1</v>
      </c>
      <c r="W4927" s="340">
        <f t="shared" si="309"/>
        <v>2945.001586378738</v>
      </c>
      <c r="X4927" s="540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9">
        <v>0.1</v>
      </c>
      <c r="W4928" s="340">
        <f t="shared" si="309"/>
        <v>2914.8375924848278</v>
      </c>
      <c r="X4928" s="540">
        <f t="shared" si="307"/>
        <v>8.8212745567800663</v>
      </c>
    </row>
    <row r="4929" spans="1:24" ht="15" customHeight="1">
      <c r="A4929" s="3">
        <v>42730</v>
      </c>
      <c r="B4929" s="674"/>
      <c r="C4929" s="674"/>
      <c r="D4929" s="674"/>
      <c r="E4929" s="674"/>
      <c r="F4929" s="674"/>
      <c r="G4929" s="674"/>
      <c r="H4929" s="674"/>
      <c r="I4929" s="674"/>
      <c r="J4929" s="674"/>
      <c r="K4929" s="674"/>
      <c r="L4929" s="674"/>
      <c r="M4929" s="674"/>
      <c r="P4929" s="278">
        <v>17610</v>
      </c>
      <c r="Q4929" s="25">
        <f>172.49/1199.4</f>
        <v>0.14381357345339335</v>
      </c>
      <c r="U4929" s="459">
        <v>0.1</v>
      </c>
      <c r="W4929" s="340">
        <f t="shared" si="309"/>
        <v>2785.8127313656832</v>
      </c>
      <c r="X4929" s="540"/>
    </row>
    <row r="4930" spans="1:24" ht="15" customHeight="1">
      <c r="A4930" s="3">
        <v>42731</v>
      </c>
      <c r="B4930" s="674"/>
      <c r="C4930" s="674"/>
      <c r="D4930" s="674"/>
      <c r="E4930" s="674"/>
      <c r="F4930" s="674"/>
      <c r="G4930" s="674"/>
      <c r="H4930" s="674"/>
      <c r="I4930" s="674"/>
      <c r="J4930" s="674"/>
      <c r="K4930" s="674"/>
      <c r="L4930" s="674"/>
      <c r="M4930" s="674"/>
      <c r="P4930" s="278">
        <v>17610</v>
      </c>
      <c r="Q4930" s="25">
        <f>173.27/1205.3</f>
        <v>0.14375674106031694</v>
      </c>
      <c r="U4930" s="459">
        <v>0.1</v>
      </c>
      <c r="W4930" s="340">
        <f t="shared" si="309"/>
        <v>2784.7118310793999</v>
      </c>
      <c r="X4930" s="540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9">
        <v>0.1</v>
      </c>
      <c r="W4931" s="340">
        <f t="shared" si="309"/>
        <v>2832.1515556293043</v>
      </c>
      <c r="X4931" s="540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9">
        <v>0.1</v>
      </c>
      <c r="W4932" s="340">
        <f t="shared" si="309"/>
        <v>2816.8146157668102</v>
      </c>
      <c r="X4932" s="540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9">
        <v>0.1</v>
      </c>
      <c r="W4933" s="340">
        <f t="shared" si="309"/>
        <v>2800.8335622672739</v>
      </c>
      <c r="X4933" s="540">
        <f t="shared" si="307"/>
        <v>8.9471032745591934</v>
      </c>
    </row>
    <row r="4934" spans="1:24" ht="15" customHeight="1" thickBot="1">
      <c r="A4934" s="236"/>
      <c r="B4934" s="677"/>
      <c r="C4934" s="677"/>
      <c r="D4934" s="677"/>
      <c r="E4934" s="236"/>
      <c r="F4934" s="488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41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40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40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40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40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40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40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40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40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40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40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40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40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40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40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40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40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40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40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80" t="s">
        <v>51</v>
      </c>
      <c r="Q4953" s="680" t="s">
        <v>51</v>
      </c>
      <c r="W4953" s="742" t="s">
        <v>51</v>
      </c>
      <c r="X4953" s="540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80"/>
      <c r="Q4954" s="680"/>
      <c r="W4954" s="742"/>
      <c r="X4954" s="540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80"/>
      <c r="Q4955" s="680"/>
      <c r="W4955" s="742"/>
      <c r="X4955" s="540"/>
    </row>
    <row r="4956" spans="1:24" ht="15" customHeight="1" thickBot="1">
      <c r="A4956" s="236"/>
      <c r="B4956" s="677"/>
      <c r="C4956" s="677"/>
      <c r="D4956" s="677"/>
      <c r="E4956" s="236"/>
      <c r="F4956" s="488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41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40" t="s">
        <v>51</v>
      </c>
      <c r="Q4957" s="25">
        <f>169.01/1155.5</f>
        <v>0.14626568585028127</v>
      </c>
      <c r="W4957" s="738" t="s">
        <v>51</v>
      </c>
      <c r="X4957" s="540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41"/>
      <c r="Q4958" s="25">
        <f>168.97/1155.2</f>
        <v>0.14626904432132964</v>
      </c>
      <c r="W4958" s="739"/>
      <c r="X4958" s="540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40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40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40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40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40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40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40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40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40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40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40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40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40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40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40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40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40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40">
        <f t="shared" si="307"/>
        <v>8.1866197183098599</v>
      </c>
    </row>
    <row r="4977" spans="1:24" ht="15" customHeight="1" thickBot="1">
      <c r="A4977" s="236"/>
      <c r="B4977" s="677"/>
      <c r="C4977" s="677"/>
      <c r="D4977" s="677"/>
      <c r="E4977" s="236"/>
      <c r="F4977" s="488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41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40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40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40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40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40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40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40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40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40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40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40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40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40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40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40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40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40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40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40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40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40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40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40">
        <f t="shared" si="317"/>
        <v>7.5411255411255409</v>
      </c>
    </row>
    <row r="5001" spans="1:24" ht="15" customHeight="1" thickBot="1">
      <c r="A5001" s="236"/>
      <c r="B5001" s="677"/>
      <c r="C5001" s="677"/>
      <c r="D5001" s="677"/>
      <c r="E5001" s="236"/>
      <c r="F5001" s="488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41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45" t="s">
        <v>57</v>
      </c>
      <c r="Q5002" s="25">
        <f>162.01/1113.8</f>
        <v>0.1454569940743401</v>
      </c>
      <c r="W5002" s="743" t="s">
        <v>58</v>
      </c>
      <c r="X5002" s="540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79"/>
      <c r="Q5003" s="25">
        <f>162.67/1118.9</f>
        <v>0.14538385914737686</v>
      </c>
      <c r="W5003" s="744"/>
      <c r="X5003" s="540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40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40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40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40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40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40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40">
        <f t="shared" si="318"/>
        <v>7.3670212765957448</v>
      </c>
    </row>
    <row r="5011" spans="1:24" ht="15" customHeight="1">
      <c r="A5011" s="3">
        <v>42839</v>
      </c>
      <c r="B5011" s="674"/>
      <c r="C5011" s="674"/>
      <c r="D5011" s="674"/>
      <c r="E5011" s="674"/>
      <c r="F5011" s="674"/>
      <c r="G5011" s="674"/>
      <c r="H5011" s="674"/>
      <c r="I5011" s="674"/>
      <c r="J5011" s="674"/>
      <c r="K5011" s="674"/>
      <c r="L5011" s="674"/>
      <c r="M5011" s="674"/>
      <c r="Q5011" s="25">
        <f>165.47/1138.8</f>
        <v>0.14530207235686687</v>
      </c>
      <c r="X5011" s="540"/>
    </row>
    <row r="5012" spans="1:24" ht="15" customHeight="1">
      <c r="A5012" s="3">
        <v>42842</v>
      </c>
      <c r="B5012" s="674"/>
      <c r="C5012" s="674"/>
      <c r="D5012" s="674"/>
      <c r="E5012" s="674"/>
      <c r="F5012" s="674"/>
      <c r="G5012" s="674"/>
      <c r="H5012" s="674"/>
      <c r="I5012" s="674"/>
      <c r="J5012" s="674"/>
      <c r="K5012" s="674"/>
      <c r="L5012" s="674"/>
      <c r="M5012" s="674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40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40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40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40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40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40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40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40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40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40">
        <f t="shared" si="322"/>
        <v>7.1052631578947372</v>
      </c>
    </row>
    <row r="5022" spans="1:24" ht="15" customHeight="1" thickBot="1">
      <c r="A5022" s="236"/>
      <c r="B5022" s="677"/>
      <c r="C5022" s="677"/>
      <c r="D5022" s="677"/>
      <c r="E5022" s="236"/>
      <c r="F5022" s="488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41">
        <f>AVERAGE(X5002:X5021)</f>
        <v>6.9846440041454994</v>
      </c>
    </row>
    <row r="5023" spans="1:24" ht="15" customHeight="1">
      <c r="A5023" s="3">
        <v>42856</v>
      </c>
      <c r="B5023" s="682"/>
      <c r="C5023" s="682"/>
      <c r="D5023" s="682"/>
      <c r="E5023" s="682"/>
      <c r="F5023" s="682"/>
      <c r="G5023" s="682"/>
      <c r="H5023" s="682"/>
      <c r="I5023" s="682"/>
      <c r="J5023" s="682"/>
      <c r="K5023" s="682"/>
      <c r="L5023" s="682"/>
      <c r="M5023" s="682"/>
      <c r="P5023" s="452" t="s">
        <v>57</v>
      </c>
      <c r="Q5023" s="675" t="s">
        <v>49</v>
      </c>
      <c r="W5023" s="454" t="s">
        <v>57</v>
      </c>
      <c r="X5023" s="540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3"/>
      <c r="Q5024" s="676"/>
      <c r="X5024" s="540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76"/>
      <c r="X5025" s="540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76"/>
      <c r="X5026" s="540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40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40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40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40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40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40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40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40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40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40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40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40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40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40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40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40">
        <f t="shared" si="325"/>
        <v>7.6028708133971294</v>
      </c>
    </row>
    <row r="5043" spans="1:24" ht="15" customHeight="1">
      <c r="A5043" s="3">
        <v>42884</v>
      </c>
      <c r="B5043" s="674"/>
      <c r="C5043" s="674"/>
      <c r="D5043" s="674"/>
      <c r="E5043" s="674"/>
      <c r="F5043" s="674"/>
      <c r="G5043" s="674"/>
      <c r="H5043" s="674"/>
      <c r="I5043" s="674"/>
      <c r="J5043" s="674"/>
      <c r="K5043" s="674"/>
      <c r="L5043" s="674"/>
      <c r="M5043" s="674"/>
      <c r="X5043" s="540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40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6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40">
        <f>P5045/K5045</f>
        <v>7.6963855421686747</v>
      </c>
    </row>
    <row r="5046" spans="1:24" ht="15" customHeight="1" thickBot="1">
      <c r="A5046" s="236"/>
      <c r="B5046" s="677"/>
      <c r="C5046" s="677"/>
      <c r="D5046" s="677"/>
      <c r="E5046" s="236"/>
      <c r="F5046" s="488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41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40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40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40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40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40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40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40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40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40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40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40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40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40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40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40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40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40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40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40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40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40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6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40">
        <f t="shared" ref="X5068:X5078" si="332">P5068/K5068</f>
        <v>7.7836411609498679</v>
      </c>
    </row>
    <row r="5069" spans="1:24" ht="15" customHeight="1" thickBot="1">
      <c r="A5069" s="236"/>
      <c r="B5069" s="677"/>
      <c r="C5069" s="677"/>
      <c r="D5069" s="677"/>
      <c r="E5069" s="236"/>
      <c r="F5069" s="488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41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40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40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40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40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40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40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40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40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40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40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40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40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40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40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40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40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40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40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40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40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6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40">
        <f t="shared" ref="X5090" si="352">P5090/K5090</f>
        <v>7.8589965397923871</v>
      </c>
    </row>
    <row r="5091" spans="1:24" ht="15" customHeight="1" thickBot="1">
      <c r="A5091" s="236"/>
      <c r="B5091" s="677"/>
      <c r="C5091" s="677"/>
      <c r="D5091" s="677"/>
      <c r="E5091" s="236"/>
      <c r="F5091" s="488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41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40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40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40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40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40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40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40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40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40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40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40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40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40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40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40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40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40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40">
        <f t="shared" si="380"/>
        <v>8.3176771989752343</v>
      </c>
    </row>
    <row r="5111" spans="1:24" ht="15" customHeight="1">
      <c r="A5111" s="3">
        <v>42975</v>
      </c>
      <c r="B5111" s="674"/>
      <c r="C5111" s="674"/>
      <c r="D5111" s="674"/>
      <c r="E5111" s="674"/>
      <c r="F5111" s="674"/>
      <c r="G5111" s="674"/>
      <c r="H5111" s="674"/>
      <c r="I5111" s="674"/>
      <c r="J5111" s="674"/>
      <c r="K5111" s="674"/>
      <c r="L5111" s="674"/>
      <c r="M5111" s="674"/>
      <c r="X5111" s="540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40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40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6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40">
        <f t="shared" ref="X5114" si="384">P5114/K5114</f>
        <v>8.2722292456805739</v>
      </c>
    </row>
    <row r="5115" spans="1:24" ht="15" customHeight="1" thickBot="1">
      <c r="A5115" s="236"/>
      <c r="B5115" s="677"/>
      <c r="C5115" s="677"/>
      <c r="D5115" s="677"/>
      <c r="E5115" s="236"/>
      <c r="F5115" s="488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41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40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40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40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40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40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40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40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40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40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40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40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40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40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40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40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40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40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40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5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40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40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6">
        <f>AVERAGE(K5116:K5136)</f>
        <v>2377.2857142857142</v>
      </c>
      <c r="O5136" s="250">
        <f>AVERAGE(K4935:K5136)</f>
        <v>2259.132275132275</v>
      </c>
      <c r="P5136" s="278">
        <v>21560</v>
      </c>
      <c r="X5136" s="540">
        <f t="shared" ref="X5136" si="409">P5136/K5136</f>
        <v>8.5589519650655017</v>
      </c>
    </row>
    <row r="5137" spans="1:24" ht="15" customHeight="1" thickBot="1">
      <c r="A5137" s="236"/>
      <c r="B5137" s="677"/>
      <c r="C5137" s="677"/>
      <c r="D5137" s="677"/>
      <c r="E5137" s="236"/>
      <c r="F5137" s="488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41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40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40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40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40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40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40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40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40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40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40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40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40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40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40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40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40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6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40">
        <f t="shared" ref="X5159" si="430">P5159/K5159</f>
        <v>7.7034283353985957</v>
      </c>
    </row>
    <row r="5160" spans="1:24" ht="15" customHeight="1" thickBot="1">
      <c r="A5160" s="236"/>
      <c r="B5160" s="677"/>
      <c r="C5160" s="677"/>
      <c r="D5160" s="677"/>
      <c r="E5160" s="236"/>
      <c r="F5160" s="488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41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40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40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40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40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40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40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40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40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40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40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40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40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40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40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40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40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40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40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40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40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40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6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40">
        <f t="shared" si="460"/>
        <v>7.3686337914308808</v>
      </c>
    </row>
    <row r="5183" spans="1:24" ht="15" customHeight="1" thickBot="1">
      <c r="A5183" s="236"/>
      <c r="B5183" s="677"/>
      <c r="C5183" s="677"/>
      <c r="D5183" s="677"/>
      <c r="E5183" s="236"/>
      <c r="F5183" s="488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41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40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40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40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40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40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40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40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40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40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40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40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40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40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40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40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40">
        <f t="shared" ref="X5199" si="483">P5199/K5199</f>
        <v>7.7031945006065508</v>
      </c>
    </row>
    <row r="5200" spans="1:24" ht="15" customHeight="1">
      <c r="A5200" s="3">
        <v>43094</v>
      </c>
      <c r="B5200" s="674"/>
      <c r="C5200" s="674"/>
      <c r="D5200" s="674"/>
      <c r="E5200" s="674"/>
      <c r="F5200" s="674"/>
      <c r="G5200" s="674"/>
      <c r="H5200" s="674"/>
      <c r="I5200" s="674"/>
      <c r="J5200" s="674"/>
      <c r="K5200" s="674"/>
      <c r="L5200" s="674"/>
      <c r="M5200" s="674"/>
      <c r="P5200" s="278"/>
      <c r="X5200" s="540"/>
    </row>
    <row r="5201" spans="1:24" ht="15" customHeight="1">
      <c r="A5201" s="3">
        <v>43095</v>
      </c>
      <c r="B5201" s="674"/>
      <c r="C5201" s="674"/>
      <c r="D5201" s="674"/>
      <c r="E5201" s="674"/>
      <c r="F5201" s="674"/>
      <c r="G5201" s="674"/>
      <c r="H5201" s="674"/>
      <c r="I5201" s="674"/>
      <c r="J5201" s="674"/>
      <c r="K5201" s="674"/>
      <c r="L5201" s="674"/>
      <c r="M5201" s="674"/>
      <c r="X5201" s="540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40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40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6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40">
        <f t="shared" ref="X5204" si="491">P5204/K5204</f>
        <v>7.6573146292585168</v>
      </c>
    </row>
    <row r="5205" spans="1:24" ht="15" customHeight="1" thickBot="1">
      <c r="A5205" s="236"/>
      <c r="B5205" s="677"/>
      <c r="C5205" s="677"/>
      <c r="D5205" s="677"/>
      <c r="E5205" s="236"/>
      <c r="F5205" s="488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41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40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40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40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40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40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40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40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40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40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40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40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40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40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40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40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40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40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40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40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40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40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6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40">
        <f t="shared" ref="X5227" si="521">P5227/K5227</f>
        <v>7.4161585365853657</v>
      </c>
    </row>
    <row r="5228" spans="1:24" ht="15" customHeight="1" thickBot="1">
      <c r="A5228" s="236"/>
      <c r="B5228" s="677"/>
      <c r="C5228" s="677"/>
      <c r="D5228" s="677"/>
      <c r="E5228" s="236"/>
      <c r="F5228" s="488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41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40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40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40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40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40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40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40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40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40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40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57" t="s">
        <v>51</v>
      </c>
      <c r="Q5239" s="757"/>
      <c r="X5239" s="540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57"/>
      <c r="Q5240" s="757"/>
      <c r="X5240" s="540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57"/>
      <c r="Q5241" s="757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57"/>
      <c r="Q5242" s="757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57"/>
      <c r="Q5243" s="757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40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40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40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40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6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40">
        <f>P5248/K5248</f>
        <v>0</v>
      </c>
    </row>
    <row r="5249" spans="1:24" ht="15" customHeight="1" thickBot="1">
      <c r="A5249" s="236"/>
      <c r="B5249" s="677"/>
      <c r="C5249" s="677"/>
      <c r="D5249" s="677"/>
      <c r="E5249" s="236"/>
      <c r="F5249" s="488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41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40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40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40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40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40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40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40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40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40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40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40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40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40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40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40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40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40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40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40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40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40">
        <f t="shared" ref="X5270" si="549">P5270/K5270</f>
        <v>7.7975943591870589</v>
      </c>
    </row>
    <row r="5271" spans="1:24" ht="15" customHeight="1">
      <c r="A5271" s="3">
        <v>43189</v>
      </c>
      <c r="B5271" s="674"/>
      <c r="C5271" s="674"/>
      <c r="D5271" s="674"/>
      <c r="E5271" s="674"/>
      <c r="F5271" s="674"/>
      <c r="G5271" s="674"/>
      <c r="H5271" s="674"/>
      <c r="I5271" s="674"/>
      <c r="J5271" s="674"/>
      <c r="K5271" s="674"/>
      <c r="L5271" s="674"/>
      <c r="M5271" s="674"/>
      <c r="N5271" s="456">
        <f>AVERAGE(K5250:K5270)</f>
        <v>2397</v>
      </c>
      <c r="O5271" s="250">
        <f>AVERAGE(K5206:K5270)</f>
        <v>2522.6746031746034</v>
      </c>
      <c r="X5271" s="540"/>
    </row>
    <row r="5272" spans="1:24" ht="15" customHeight="1" thickBot="1">
      <c r="A5272" s="236"/>
      <c r="B5272" s="677"/>
      <c r="C5272" s="677"/>
      <c r="D5272" s="677"/>
      <c r="E5272" s="236"/>
      <c r="F5272" s="488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41">
        <f>AVERAGE(X5252:X5271)</f>
        <v>7.7932066644375153</v>
      </c>
    </row>
    <row r="5273" spans="1:24" ht="15" customHeight="1">
      <c r="A5273" s="3">
        <v>43192</v>
      </c>
      <c r="B5273" s="674"/>
      <c r="C5273" s="674"/>
      <c r="D5273" s="674"/>
      <c r="E5273" s="674"/>
      <c r="F5273" s="674"/>
      <c r="G5273" s="674"/>
      <c r="H5273" s="674"/>
      <c r="I5273" s="674"/>
      <c r="J5273" s="674"/>
      <c r="K5273" s="674"/>
      <c r="L5273" s="674"/>
      <c r="M5273" s="674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40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40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79" t="s">
        <v>59</v>
      </c>
      <c r="Q5276" s="25">
        <f>168.56/1059.5</f>
        <v>0.15909391222274658</v>
      </c>
      <c r="X5276" s="540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79"/>
      <c r="Q5277" s="25">
        <f>169.02/1066</f>
        <v>0.15855534709193247</v>
      </c>
      <c r="X5277" s="540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40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40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40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40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40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40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40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40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40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40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40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40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40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40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40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6">
        <f>AVERAGE(K5274:K5293)</f>
        <v>2357.375</v>
      </c>
      <c r="O5293" s="250">
        <f>AVERAGE(K5206:K5293)</f>
        <v>2482.8433734939758</v>
      </c>
      <c r="P5293" s="468" t="s">
        <v>50</v>
      </c>
    </row>
    <row r="5294" spans="1:24" ht="15" customHeight="1" thickBot="1">
      <c r="A5294" s="236"/>
      <c r="B5294" s="677"/>
      <c r="C5294" s="677"/>
      <c r="D5294" s="677"/>
      <c r="E5294" s="236"/>
      <c r="F5294" s="488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41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8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40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40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40">
        <f>P5298/K5298</f>
        <v>8.3333333333333339</v>
      </c>
    </row>
    <row r="5299" spans="1:24" ht="15" customHeight="1">
      <c r="A5299" s="3">
        <v>43227</v>
      </c>
      <c r="B5299" s="674"/>
      <c r="C5299" s="674"/>
      <c r="D5299" s="674"/>
      <c r="E5299" s="674"/>
      <c r="F5299" s="674"/>
      <c r="G5299" s="674"/>
      <c r="H5299" s="674"/>
      <c r="I5299" s="674"/>
      <c r="J5299" s="674"/>
      <c r="K5299" s="674"/>
      <c r="L5299" s="674"/>
      <c r="M5299" s="674"/>
      <c r="P5299" s="278"/>
      <c r="X5299" s="540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40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40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40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40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40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40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40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40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40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40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40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40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40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40">
        <f t="shared" ref="X5313:X5315" si="600">P5313/K5313</f>
        <v>8.3042596348884388</v>
      </c>
    </row>
    <row r="5314" spans="1:24" ht="15" customHeight="1">
      <c r="A5314" s="3">
        <v>43248</v>
      </c>
      <c r="B5314" s="674"/>
      <c r="C5314" s="674"/>
      <c r="D5314" s="674"/>
      <c r="E5314" s="674"/>
      <c r="F5314" s="674"/>
      <c r="G5314" s="674"/>
      <c r="H5314" s="674"/>
      <c r="I5314" s="674"/>
      <c r="J5314" s="674"/>
      <c r="K5314" s="674"/>
      <c r="L5314" s="674"/>
      <c r="M5314" s="674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40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40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6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40">
        <f t="shared" ref="X5317:X5319" si="604">P5317/K5317</f>
        <v>8.2723369454099362</v>
      </c>
    </row>
    <row r="5318" spans="1:24" ht="15" customHeight="1" thickBot="1">
      <c r="A5318" s="236"/>
      <c r="B5318" s="677"/>
      <c r="C5318" s="677"/>
      <c r="D5318" s="677"/>
      <c r="E5318" s="236"/>
      <c r="F5318" s="488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41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40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40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40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40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40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40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40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40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40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40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40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40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40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40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40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40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40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40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40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6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40">
        <f>P5339/K5339</f>
        <v>8.7129934210526319</v>
      </c>
    </row>
    <row r="5340" spans="1:24" ht="15" customHeight="1" thickBot="1">
      <c r="A5340" s="236"/>
      <c r="B5340" s="677"/>
      <c r="C5340" s="677"/>
      <c r="D5340" s="677"/>
      <c r="E5340" s="236"/>
      <c r="F5340" s="488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41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40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40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40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40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40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40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40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40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40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40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40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40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40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40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40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40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40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40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40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40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40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6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40">
        <f t="shared" ref="X5362" si="642">P5362/K5362</f>
        <v>8.6861652739090065</v>
      </c>
    </row>
    <row r="5363" spans="1:24" ht="15" customHeight="1" thickBot="1">
      <c r="A5363" s="236"/>
      <c r="B5363" s="471"/>
      <c r="C5363" s="471"/>
      <c r="D5363" s="471"/>
      <c r="E5363" s="236"/>
      <c r="F5363" s="488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41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40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40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40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40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40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40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40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40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40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40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40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40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40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40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40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40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40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40">
        <f t="shared" si="654"/>
        <v>8.7902837902837909</v>
      </c>
    </row>
    <row r="5382" spans="1:24" ht="15" customHeight="1">
      <c r="A5382" s="3">
        <v>43339</v>
      </c>
      <c r="B5382" s="674"/>
      <c r="C5382" s="674"/>
      <c r="D5382" s="674"/>
      <c r="E5382" s="674"/>
      <c r="F5382" s="674"/>
      <c r="G5382" s="674"/>
      <c r="H5382" s="674"/>
      <c r="I5382" s="674"/>
      <c r="J5382" s="674"/>
      <c r="K5382" s="674"/>
      <c r="L5382" s="674"/>
      <c r="M5382" s="674"/>
      <c r="X5382" s="540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40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40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40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6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40">
        <f>P5386/K5386</f>
        <v>9.219204655674103</v>
      </c>
    </row>
    <row r="5387" spans="1:24" ht="15" customHeight="1" thickBot="1">
      <c r="A5387" s="236"/>
      <c r="B5387" s="471"/>
      <c r="C5387" s="471"/>
      <c r="D5387" s="471"/>
      <c r="E5387" s="236"/>
      <c r="F5387" s="488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5"/>
      <c r="X5387" s="541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40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40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40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40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40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40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40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40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40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40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40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40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40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40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40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40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40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40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40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6">
        <f>AVERAGE(K5388:K5407)</f>
        <v>2028.2249999999999</v>
      </c>
      <c r="O5407" s="474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40">
        <f t="shared" ref="X5407" si="670">P5407/K5407</f>
        <v>9.290709290709291</v>
      </c>
    </row>
    <row r="5408" spans="1:24" ht="15" customHeight="1" thickBot="1">
      <c r="A5408" s="236"/>
      <c r="B5408" s="471"/>
      <c r="C5408" s="471"/>
      <c r="D5408" s="471"/>
      <c r="E5408" s="236"/>
      <c r="F5408" s="488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5"/>
      <c r="X5408" s="541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40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40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40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40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40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40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40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40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40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40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40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2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40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40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40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40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2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40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40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40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2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40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40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2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40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40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6">
        <f>AVERAGE($K$5409:K5431)</f>
        <v>1985.1521739130435</v>
      </c>
      <c r="O5431" s="474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40">
        <f>P5431/K5431</f>
        <v>9.9866095340117838</v>
      </c>
    </row>
    <row r="5432" spans="1:24" ht="15" customHeight="1" thickBot="1">
      <c r="A5432" s="236"/>
      <c r="B5432" s="471"/>
      <c r="C5432" s="471"/>
      <c r="D5432" s="471"/>
      <c r="E5432" s="236"/>
      <c r="F5432" s="488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5"/>
      <c r="X5432" s="541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40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2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40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40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40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40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40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40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40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40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40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40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40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40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40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40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40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40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40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40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40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40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6">
        <f>AVERAGE($K$5433:K5454)</f>
        <v>1940.159090909091</v>
      </c>
      <c r="O5454" s="474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40">
        <f t="shared" si="682"/>
        <v>9.5272169690774344</v>
      </c>
    </row>
    <row r="5455" spans="1:24" ht="15" customHeight="1" thickBot="1">
      <c r="A5455" s="236"/>
      <c r="B5455" s="471"/>
      <c r="C5455" s="471"/>
      <c r="D5455" s="471"/>
      <c r="E5455" s="236"/>
      <c r="F5455" s="488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5"/>
      <c r="X5455" s="541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40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40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40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40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40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40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40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40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40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40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40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40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40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40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40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40"/>
    </row>
    <row r="5472" spans="1:24" ht="15" customHeight="1">
      <c r="A5472" s="3">
        <v>43459</v>
      </c>
      <c r="B5472" s="674"/>
      <c r="C5472" s="674"/>
      <c r="D5472" s="674"/>
      <c r="E5472" s="674"/>
      <c r="F5472" s="674"/>
      <c r="G5472" s="674"/>
      <c r="H5472" s="674"/>
      <c r="I5472" s="674"/>
      <c r="J5472" s="674"/>
      <c r="K5472" s="674"/>
      <c r="L5472" s="674"/>
      <c r="M5472" s="674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40"/>
    </row>
    <row r="5473" spans="1:24" ht="15" customHeight="1">
      <c r="A5473" s="3">
        <v>43460</v>
      </c>
      <c r="B5473" s="674"/>
      <c r="C5473" s="674"/>
      <c r="D5473" s="674"/>
      <c r="E5473" s="674"/>
      <c r="F5473" s="674"/>
      <c r="G5473" s="674"/>
      <c r="H5473" s="674"/>
      <c r="I5473" s="674"/>
      <c r="J5473" s="674"/>
      <c r="K5473" s="674"/>
      <c r="L5473" s="674"/>
      <c r="M5473" s="674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40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40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40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6">
        <f>AVERAGE($K$5456:K5476)</f>
        <v>1965.4736842105262</v>
      </c>
      <c r="O5476" s="474">
        <f>AVERAGE($K$5206:K5476)</f>
        <v>2242.4288537549405</v>
      </c>
      <c r="P5476" s="278"/>
      <c r="Q5476" s="25">
        <f>162.76/1118.1</f>
        <v>0.14556837492174224</v>
      </c>
      <c r="X5476" s="540"/>
    </row>
    <row r="5477" spans="1:24" ht="15" customHeight="1" thickBot="1">
      <c r="A5477" s="236"/>
      <c r="B5477" s="471"/>
      <c r="C5477" s="471"/>
      <c r="D5477" s="471"/>
      <c r="E5477" s="236"/>
      <c r="F5477" s="488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5"/>
      <c r="X5477" s="541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40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40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40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40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40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40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40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40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40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40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40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40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40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40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40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40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40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40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40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40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40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6">
        <f>AVERAGE($K$5478:K5499)</f>
        <v>1994.159090909091</v>
      </c>
      <c r="O5499" s="474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40">
        <f>P5499/K5499</f>
        <v>8.3971291866028714</v>
      </c>
    </row>
    <row r="5500" spans="1:24" ht="15" customHeight="1" thickBot="1">
      <c r="A5500" s="236"/>
      <c r="B5500" s="471"/>
      <c r="C5500" s="471"/>
      <c r="D5500" s="471"/>
      <c r="E5500" s="236"/>
      <c r="F5500" s="488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5"/>
      <c r="X5500" s="541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40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40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40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40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40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40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40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40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40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40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40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40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40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40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40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40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40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40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40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6">
        <f>AVERAGE($K$5501:K5520)</f>
        <v>2062.0749999999998</v>
      </c>
      <c r="O5520" s="474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40">
        <f t="shared" ref="X5520" si="703">P5520/K5520</f>
        <v>8.0478180129990715</v>
      </c>
    </row>
    <row r="5521" spans="1:24" ht="15" customHeight="1" thickBot="1">
      <c r="A5521" s="236"/>
      <c r="B5521" s="471"/>
      <c r="C5521" s="471"/>
      <c r="D5521" s="471"/>
      <c r="E5521" s="236"/>
      <c r="F5521" s="488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5"/>
      <c r="X5521" s="541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40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40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40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40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40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40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40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40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40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40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40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40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40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40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40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40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40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40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40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40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6">
        <f>AVERAGE($K$5522:K5542)</f>
        <v>2054.5714285714284</v>
      </c>
      <c r="O5542" s="474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40">
        <f t="shared" si="705"/>
        <v>8.4198813056379826</v>
      </c>
    </row>
    <row r="5543" spans="1:24" ht="15" customHeight="1" thickBot="1">
      <c r="A5543" s="236"/>
      <c r="B5543" s="471"/>
      <c r="C5543" s="471"/>
      <c r="D5543" s="471"/>
      <c r="E5543" s="236"/>
      <c r="F5543" s="488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5"/>
      <c r="X5543" s="541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40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40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40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40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40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40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40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40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40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40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40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40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40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40">
        <f t="shared" si="709"/>
        <v>8.6268890046899429</v>
      </c>
    </row>
    <row r="5558" spans="1:24" ht="15" customHeight="1">
      <c r="A5558" s="3">
        <v>43574</v>
      </c>
      <c r="B5558" s="674"/>
      <c r="C5558" s="674"/>
      <c r="D5558" s="674"/>
      <c r="E5558" s="674"/>
      <c r="F5558" s="674"/>
      <c r="G5558" s="674"/>
      <c r="H5558" s="674"/>
      <c r="I5558" s="674"/>
      <c r="J5558" s="674"/>
      <c r="K5558" s="674"/>
      <c r="L5558" s="674"/>
      <c r="M5558" s="674"/>
      <c r="P5558" s="278"/>
      <c r="X5558" s="540"/>
    </row>
    <row r="5559" spans="1:24" ht="15" customHeight="1">
      <c r="A5559" s="3">
        <v>43577</v>
      </c>
      <c r="B5559" s="674"/>
      <c r="C5559" s="674"/>
      <c r="D5559" s="674"/>
      <c r="E5559" s="674"/>
      <c r="F5559" s="674"/>
      <c r="G5559" s="674"/>
      <c r="H5559" s="674"/>
      <c r="I5559" s="674"/>
      <c r="J5559" s="674"/>
      <c r="K5559" s="674"/>
      <c r="L5559" s="674"/>
      <c r="M5559" s="674"/>
      <c r="P5559" s="278">
        <v>16525</v>
      </c>
      <c r="X5559" s="540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40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40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40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40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40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6">
        <f>AVERAGE($K$5544:K5565)</f>
        <v>1948.85</v>
      </c>
      <c r="O5565" s="474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40">
        <f t="shared" si="719"/>
        <v>8.6398763523956728</v>
      </c>
    </row>
    <row r="5566" spans="1:24" ht="15" customHeight="1" thickBot="1">
      <c r="A5566" s="236"/>
      <c r="B5566" s="471"/>
      <c r="C5566" s="471"/>
      <c r="D5566" s="471"/>
      <c r="E5566" s="236"/>
      <c r="F5566" s="488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5"/>
      <c r="X5566" s="541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40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74"/>
      <c r="C5570" s="674"/>
      <c r="D5570" s="674"/>
      <c r="E5570" s="674"/>
      <c r="F5570" s="674"/>
      <c r="G5570" s="674"/>
      <c r="H5570" s="674"/>
      <c r="I5570" s="674"/>
      <c r="J5570" s="674"/>
      <c r="K5570" s="674"/>
      <c r="L5570" s="674"/>
      <c r="M5570" s="674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40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40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40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40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40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40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40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40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40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40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40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40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40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40">
        <f t="shared" si="721"/>
        <v>9.0200935865675742</v>
      </c>
    </row>
    <row r="5585" spans="1:24" ht="15" customHeight="1">
      <c r="A5585" s="3">
        <v>43612</v>
      </c>
      <c r="B5585" s="674"/>
      <c r="C5585" s="674"/>
      <c r="D5585" s="674"/>
      <c r="E5585" s="674"/>
      <c r="F5585" s="674"/>
      <c r="G5585" s="674"/>
      <c r="H5585" s="674"/>
      <c r="I5585" s="674"/>
      <c r="J5585" s="674"/>
      <c r="K5585" s="674"/>
      <c r="L5585" s="674"/>
      <c r="M5585" s="674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40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40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40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40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6">
        <f>AVERAGE($K$5567:K5589)</f>
        <v>1817.2142857142858</v>
      </c>
      <c r="O5589" s="474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40">
        <f t="shared" si="725"/>
        <v>9.0967741935483879</v>
      </c>
    </row>
    <row r="5590" spans="1:24" ht="15" customHeight="1" thickBot="1">
      <c r="A5590" s="236"/>
      <c r="B5590" s="471"/>
      <c r="C5590" s="471"/>
      <c r="D5590" s="471"/>
      <c r="E5590" s="236"/>
      <c r="F5590" s="488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5"/>
      <c r="X5590" s="541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40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40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40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40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40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40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40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40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40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40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40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40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40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40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40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40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40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40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40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6">
        <f>AVERAGE($K$5591:K5610)</f>
        <v>1891.5</v>
      </c>
      <c r="O5610" s="474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40">
        <f t="shared" si="731"/>
        <v>8.3594566353187041</v>
      </c>
    </row>
    <row r="5611" spans="1:24" ht="15" customHeight="1" thickBot="1">
      <c r="A5611" s="236"/>
      <c r="B5611" s="471"/>
      <c r="C5611" s="471"/>
      <c r="D5611" s="471"/>
      <c r="E5611" s="236"/>
      <c r="F5611" s="488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5"/>
      <c r="X5611" s="541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40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40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3">
        <v>1164.8</v>
      </c>
      <c r="U5614" s="482"/>
      <c r="V5614" s="483"/>
      <c r="W5614" s="340">
        <f t="shared" si="733"/>
        <v>2327.4861158578265</v>
      </c>
      <c r="X5614" s="540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40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40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40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40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40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40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40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40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40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40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40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40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40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40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40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40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40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40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40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6">
        <f>AVERAGE($K$5612:K5634)</f>
        <v>1974.0217391304348</v>
      </c>
      <c r="O5634" s="474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40">
        <f t="shared" si="734"/>
        <v>8.3123107971745718</v>
      </c>
    </row>
    <row r="5635" spans="1:24" ht="15" customHeight="1" thickBot="1">
      <c r="A5635" s="236"/>
      <c r="B5635" s="471"/>
      <c r="C5635" s="471"/>
      <c r="D5635" s="471"/>
      <c r="E5635" s="236"/>
      <c r="F5635" s="488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5"/>
      <c r="X5635" s="541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40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40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40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40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40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40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40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40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40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40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40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40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40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40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40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40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40">
        <f t="shared" si="740"/>
        <v>8.1032412965186076</v>
      </c>
    </row>
    <row r="5653" spans="1:24" ht="15" customHeight="1">
      <c r="A5653" s="3">
        <v>43703</v>
      </c>
      <c r="B5653" s="674"/>
      <c r="C5653" s="674"/>
      <c r="D5653" s="674"/>
      <c r="E5653" s="674"/>
      <c r="F5653" s="674"/>
      <c r="G5653" s="674"/>
      <c r="H5653" s="674"/>
      <c r="I5653" s="674"/>
      <c r="J5653" s="674"/>
      <c r="K5653" s="674"/>
      <c r="L5653" s="674"/>
      <c r="M5653" s="674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40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40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40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40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6">
        <f>AVERAGE($K$5636:K5657)</f>
        <v>2043.1904761904761</v>
      </c>
      <c r="O5657" s="474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40">
        <f t="shared" si="740"/>
        <v>8.4109857773418337</v>
      </c>
    </row>
    <row r="5658" spans="1:24" ht="15" customHeight="1" thickBot="1">
      <c r="A5658" s="236"/>
      <c r="B5658" s="471"/>
      <c r="C5658" s="471"/>
      <c r="D5658" s="471"/>
      <c r="E5658" s="236"/>
      <c r="F5658" s="488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5"/>
      <c r="X5658" s="541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40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40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40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40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40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40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40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40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40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40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40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40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40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40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40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40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40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40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40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40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6">
        <f>AVERAGE($K$5659:K5679)</f>
        <v>2070.8571428571427</v>
      </c>
      <c r="O5679" s="474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40">
        <f t="shared" si="740"/>
        <v>8.1534772182254205</v>
      </c>
    </row>
    <row r="5680" spans="1:24" ht="15" customHeight="1" thickBot="1">
      <c r="A5680" s="236"/>
      <c r="B5680" s="471"/>
      <c r="C5680" s="471"/>
      <c r="D5680" s="471"/>
      <c r="E5680" s="236"/>
      <c r="F5680" s="488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5"/>
      <c r="X5680" s="541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40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40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40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40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40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40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40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40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40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40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40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40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40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40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40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40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40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40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40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40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40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40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6">
        <f>AVERAGE($K$5681:K5703)</f>
        <v>2184.304347826087</v>
      </c>
      <c r="O5703" s="474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40">
        <f t="shared" si="740"/>
        <v>7.4886877828054299</v>
      </c>
    </row>
    <row r="5704" spans="1:24" ht="15" customHeight="1" thickBot="1">
      <c r="A5704" s="236"/>
      <c r="B5704" s="471"/>
      <c r="C5704" s="471"/>
      <c r="D5704" s="471"/>
      <c r="E5704" s="236"/>
      <c r="F5704" s="488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5"/>
      <c r="X5704" s="541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40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40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40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40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40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40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40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40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40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40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40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40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40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40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40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40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40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40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40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40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6">
        <f>AVERAGE($K$5705:K5725)</f>
        <v>2031.9047619047619</v>
      </c>
      <c r="O5725" s="474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40">
        <f t="shared" si="740"/>
        <v>8.0508474576271194</v>
      </c>
    </row>
    <row r="5726" spans="1:24" ht="15" customHeight="1" thickBot="1">
      <c r="A5726" s="236"/>
      <c r="B5726" s="471"/>
      <c r="C5726" s="471"/>
      <c r="D5726" s="471"/>
      <c r="E5726" s="236"/>
      <c r="F5726" s="488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5"/>
      <c r="X5726" s="541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40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40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40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40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40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40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40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40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40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40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40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40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40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40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40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40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40">
        <f t="shared" si="740"/>
        <v>7.9790026246719163</v>
      </c>
    </row>
    <row r="5744" spans="1:24" ht="15" customHeight="1">
      <c r="A5744" s="3">
        <v>43824</v>
      </c>
      <c r="B5744" s="690" t="s">
        <v>61</v>
      </c>
      <c r="C5744" s="674"/>
      <c r="D5744" s="674"/>
      <c r="E5744" s="674"/>
      <c r="F5744" s="674"/>
      <c r="G5744" s="674"/>
      <c r="H5744" s="674"/>
      <c r="I5744" s="674"/>
      <c r="J5744" s="674"/>
      <c r="K5744" s="674"/>
      <c r="L5744" s="674"/>
      <c r="M5744" s="674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40"/>
    </row>
    <row r="5745" spans="1:24" ht="15" customHeight="1">
      <c r="A5745" s="3">
        <v>43825</v>
      </c>
      <c r="B5745" s="674"/>
      <c r="C5745" s="674"/>
      <c r="D5745" s="674"/>
      <c r="E5745" s="674"/>
      <c r="F5745" s="674"/>
      <c r="G5745" s="674"/>
      <c r="H5745" s="674"/>
      <c r="I5745" s="674"/>
      <c r="J5745" s="674"/>
      <c r="K5745" s="674"/>
      <c r="L5745" s="674"/>
      <c r="M5745" s="674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40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40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40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6">
        <f>AVERAGE($K$5727:K5748)</f>
        <v>1899.25</v>
      </c>
      <c r="O5748" s="474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40">
        <f t="shared" si="750"/>
        <v>7.8502729399532107</v>
      </c>
    </row>
    <row r="5749" spans="1:24" ht="15" customHeight="1" thickBot="1">
      <c r="A5749" s="236"/>
      <c r="B5749" s="471"/>
      <c r="C5749" s="471"/>
      <c r="D5749" s="471"/>
      <c r="E5749" s="236"/>
      <c r="F5749" s="488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5"/>
      <c r="X5749" s="541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40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40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40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40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40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40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40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40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40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40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40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40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40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40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40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40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40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40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40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40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40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6">
        <f>AVERAGE($K$5750:K5771)</f>
        <v>1925.159090909091</v>
      </c>
      <c r="O5771" s="474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40"/>
    </row>
    <row r="5772" spans="1:24" ht="15" customHeight="1" thickBot="1">
      <c r="A5772" s="236"/>
      <c r="B5772" s="471"/>
      <c r="C5772" s="471"/>
      <c r="D5772" s="471"/>
      <c r="E5772" s="236"/>
      <c r="F5772" s="488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5"/>
      <c r="X5772" s="541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40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40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40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40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40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40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40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40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40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40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40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40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40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40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40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40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40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40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40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6">
        <f>AVERAGE($K$5773:K5792)</f>
        <v>1872.3</v>
      </c>
      <c r="O5792" s="474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40">
        <f t="shared" si="790"/>
        <v>7.7314071696094171</v>
      </c>
    </row>
    <row r="5793" spans="1:24" ht="15" customHeight="1" thickBot="1">
      <c r="A5793" s="236"/>
      <c r="B5793" s="471"/>
      <c r="C5793" s="471"/>
      <c r="D5793" s="471"/>
      <c r="E5793" s="236"/>
      <c r="F5793" s="488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5"/>
      <c r="X5793" s="541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40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40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40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40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40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40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40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40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40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40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40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40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40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40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40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40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40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40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40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40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40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6">
        <f>AVERAGE($K$5794:K5815)</f>
        <v>1744.6363636363637</v>
      </c>
      <c r="O5815" s="474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40">
        <f t="shared" si="804"/>
        <v>8.2359813084112155</v>
      </c>
    </row>
    <row r="5816" spans="1:24" ht="15" customHeight="1" thickBot="1">
      <c r="A5816" s="236"/>
      <c r="B5816" s="471"/>
      <c r="C5816" s="471"/>
      <c r="D5816" s="471"/>
      <c r="E5816" s="236"/>
      <c r="F5816" s="488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5"/>
      <c r="X5816" s="541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40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40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40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40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40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40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40">
        <f t="shared" si="827"/>
        <v>8.2962303354111011</v>
      </c>
    </row>
    <row r="5824" spans="1:24" ht="15" customHeight="1">
      <c r="A5824" s="3">
        <v>43931</v>
      </c>
      <c r="B5824" s="674" t="s">
        <v>62</v>
      </c>
      <c r="C5824" s="674"/>
      <c r="D5824" s="674"/>
      <c r="E5824" s="674"/>
      <c r="F5824" s="674"/>
      <c r="G5824" s="674"/>
      <c r="H5824" s="674"/>
      <c r="I5824" s="674"/>
      <c r="J5824" s="674"/>
      <c r="K5824" s="674"/>
      <c r="L5824" s="674"/>
      <c r="M5824" s="674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40"/>
    </row>
    <row r="5825" spans="1:24" ht="15" customHeight="1">
      <c r="A5825" s="3">
        <v>43934</v>
      </c>
      <c r="B5825" s="674"/>
      <c r="C5825" s="674"/>
      <c r="D5825" s="674"/>
      <c r="E5825" s="674"/>
      <c r="F5825" s="674"/>
      <c r="G5825" s="674"/>
      <c r="H5825" s="674"/>
      <c r="I5825" s="674"/>
      <c r="J5825" s="674"/>
      <c r="K5825" s="674"/>
      <c r="L5825" s="674"/>
      <c r="M5825" s="674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40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40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40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40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40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40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40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40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40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40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40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40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40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6">
        <f>AVERAGE($K$5817:K5838)</f>
        <v>1651.5250000000001</v>
      </c>
      <c r="O5838" s="474">
        <f>AVERAGE($K$5750:K5838)</f>
        <v>1800.1428571428571</v>
      </c>
      <c r="P5838" s="278">
        <v>14000</v>
      </c>
      <c r="X5838" s="540">
        <f t="shared" si="843"/>
        <v>8.695652173913043</v>
      </c>
    </row>
    <row r="5839" spans="1:24" ht="15" customHeight="1" thickBot="1">
      <c r="A5839" s="236"/>
      <c r="B5839" s="471"/>
      <c r="C5839" s="471"/>
      <c r="D5839" s="471"/>
      <c r="E5839" s="236"/>
      <c r="F5839" s="488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5"/>
      <c r="X5839" s="541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55"/>
      <c r="Q5840" s="25">
        <f>171.99/1218.5</f>
        <v>0.14114895363151417</v>
      </c>
      <c r="W5840" s="340">
        <f t="shared" ref="W5840:W5858" si="850">(P5840*Q5840)*(1+U5840)</f>
        <v>0</v>
      </c>
      <c r="X5840" s="540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56"/>
      <c r="W5841" s="340">
        <f t="shared" si="850"/>
        <v>0</v>
      </c>
      <c r="X5841" s="540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56"/>
      <c r="Q5842" s="25">
        <f>171.95/1227.8</f>
        <v>0.14004723896400065</v>
      </c>
      <c r="W5842" s="340">
        <f t="shared" si="850"/>
        <v>0</v>
      </c>
      <c r="X5842" s="540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40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40">
        <f t="shared" si="854"/>
        <v>8.7527014510651444</v>
      </c>
    </row>
    <row r="5845" spans="1:24" ht="15" customHeight="1">
      <c r="A5845" s="3">
        <v>43959</v>
      </c>
      <c r="B5845" s="674" t="s">
        <v>62</v>
      </c>
      <c r="C5845" s="674"/>
      <c r="D5845" s="674"/>
      <c r="E5845" s="674"/>
      <c r="F5845" s="674"/>
      <c r="G5845" s="674"/>
      <c r="H5845" s="674"/>
      <c r="I5845" s="674"/>
      <c r="J5845" s="674"/>
      <c r="K5845" s="674"/>
      <c r="L5845" s="674"/>
      <c r="M5845" s="674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40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40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40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40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40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40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40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40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40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40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40">
        <f t="shared" si="854"/>
        <v>8.8244465232304332</v>
      </c>
    </row>
    <row r="5856" spans="1:24" ht="15" customHeight="1">
      <c r="A5856" s="3">
        <v>43976</v>
      </c>
      <c r="B5856" s="674" t="s">
        <v>62</v>
      </c>
      <c r="C5856" s="674"/>
      <c r="D5856" s="674"/>
      <c r="E5856" s="674"/>
      <c r="F5856" s="674"/>
      <c r="G5856" s="674"/>
      <c r="H5856" s="674"/>
      <c r="I5856" s="674"/>
      <c r="J5856" s="674"/>
      <c r="K5856" s="674"/>
      <c r="L5856" s="674"/>
      <c r="M5856" s="674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40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40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40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40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6">
        <f>AVERAGE($K5840:K$5860)</f>
        <v>1618.1578947368421</v>
      </c>
      <c r="O5860" s="474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40">
        <f t="shared" si="869"/>
        <v>8.8362735995047981</v>
      </c>
    </row>
    <row r="5861" spans="1:24" ht="15" customHeight="1" thickBot="1">
      <c r="A5861" s="236"/>
      <c r="B5861" s="471"/>
      <c r="C5861" s="471"/>
      <c r="D5861" s="471"/>
      <c r="E5861" s="236"/>
      <c r="F5861" s="488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5"/>
      <c r="X5861" s="541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40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40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40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40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40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40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40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40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40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40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40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40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40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40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40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40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40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40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40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40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40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6">
        <f>AVERAGE($K$5862:K5883)</f>
        <v>1739.8636363636363</v>
      </c>
      <c r="O5883" s="474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40">
        <f t="shared" si="888"/>
        <v>8.2051998881744481</v>
      </c>
    </row>
    <row r="5884" spans="1:24" ht="15" customHeight="1" thickBot="1">
      <c r="A5884" s="236"/>
      <c r="B5884" s="471"/>
      <c r="C5884" s="471"/>
      <c r="D5884" s="471"/>
      <c r="E5884" s="236"/>
      <c r="F5884" s="488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5"/>
      <c r="X5884" s="541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40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40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40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40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40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40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40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40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40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40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40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40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40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40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40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40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40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40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40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40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40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40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6">
        <f>AVERAGE($K$5885:K5907)</f>
        <v>1812.1521739130435</v>
      </c>
      <c r="O5907" s="474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40">
        <f t="shared" si="927"/>
        <v>8.4644601193705906</v>
      </c>
    </row>
    <row r="5908" spans="1:24" ht="15" customHeight="1" thickBot="1">
      <c r="A5908" s="236"/>
      <c r="B5908" s="471"/>
      <c r="C5908" s="471"/>
      <c r="D5908" s="471"/>
      <c r="E5908" s="236"/>
      <c r="F5908" s="488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5"/>
      <c r="X5908" s="541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40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40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40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40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40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40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40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40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40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40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40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40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40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40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40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40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40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40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40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40">
        <f t="shared" si="946"/>
        <v>7.9686314191753098</v>
      </c>
    </row>
    <row r="5929" spans="1:24" ht="15" customHeight="1">
      <c r="A5929" s="3">
        <v>44074</v>
      </c>
      <c r="B5929" s="674" t="s">
        <v>62</v>
      </c>
      <c r="C5929" s="674"/>
      <c r="D5929" s="674"/>
      <c r="E5929" s="674"/>
      <c r="F5929" s="674"/>
      <c r="G5929" s="674"/>
      <c r="H5929" s="674"/>
      <c r="I5929" s="674"/>
      <c r="J5929" s="674"/>
      <c r="K5929" s="674"/>
      <c r="L5929" s="674"/>
      <c r="M5929" s="674"/>
      <c r="N5929" s="456">
        <f>AVERAGE($K$5909:K5929)</f>
        <v>1935.2</v>
      </c>
      <c r="O5929" s="474">
        <f>AVERAGE($K$5750:K5929)</f>
        <v>1789.389880952381</v>
      </c>
      <c r="P5929" s="278">
        <v>15675</v>
      </c>
      <c r="Q5929" s="25">
        <f>172.74/1183.3</f>
        <v>0.14598157694582947</v>
      </c>
      <c r="X5929" s="540"/>
    </row>
    <row r="5930" spans="1:24" ht="15" customHeight="1" thickBot="1">
      <c r="A5930" s="236"/>
      <c r="B5930" s="471"/>
      <c r="C5930" s="471"/>
      <c r="D5930" s="471"/>
      <c r="E5930" s="236"/>
      <c r="F5930" s="488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5"/>
      <c r="X5930" s="541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40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40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40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40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40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40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40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40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40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40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40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40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40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40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40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40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40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40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40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40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76"/>
      <c r="W5951" s="340">
        <f t="shared" si="981"/>
        <v>0</v>
      </c>
      <c r="X5951" s="540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6">
        <f>AVERAGE($K$5931:K5952)</f>
        <v>1881.3636363636363</v>
      </c>
      <c r="O5952" s="474">
        <f>AVERAGE($K$5750:K5952)</f>
        <v>1800.0394736842106</v>
      </c>
      <c r="P5952" s="278">
        <v>15125</v>
      </c>
      <c r="Q5952" s="676"/>
      <c r="W5952" s="340">
        <f t="shared" si="981"/>
        <v>0</v>
      </c>
      <c r="X5952" s="540">
        <f t="shared" si="983"/>
        <v>8.398112159911161</v>
      </c>
    </row>
    <row r="5953" spans="1:24" ht="15" customHeight="1" thickBot="1">
      <c r="A5953" s="236"/>
      <c r="B5953" s="471"/>
      <c r="C5953" s="471"/>
      <c r="D5953" s="471"/>
      <c r="E5953" s="236"/>
      <c r="F5953" s="488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5"/>
      <c r="X5953" s="541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53"/>
      <c r="W5954" s="340">
        <f t="shared" ref="W5954:W5955" si="986">(P5954*Q5954)*(1+U5954)</f>
        <v>0</v>
      </c>
      <c r="X5954" s="540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54"/>
      <c r="Q5955" s="25">
        <f>171.37/1169.5</f>
        <v>0.14653270628473708</v>
      </c>
      <c r="W5955" s="340">
        <f t="shared" si="986"/>
        <v>0</v>
      </c>
      <c r="X5955" s="540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54"/>
      <c r="Q5956" s="25">
        <f>172.58/1163.4</f>
        <v>0.14834106927969742</v>
      </c>
      <c r="W5956" s="340">
        <f t="shared" ref="W5956" si="988">(P5956*Q5956)*(1+U5956)</f>
        <v>0</v>
      </c>
      <c r="X5956" s="540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54"/>
      <c r="Q5957" s="25">
        <f>172.52/1160</f>
        <v>0.14872413793103448</v>
      </c>
      <c r="W5957" s="340">
        <f t="shared" ref="W5957" si="990">(P5957*Q5957)*(1+U5957)</f>
        <v>0</v>
      </c>
      <c r="X5957" s="540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54"/>
      <c r="Q5958" s="25">
        <f>172.28/1162.5</f>
        <v>0.14819784946236558</v>
      </c>
      <c r="W5958" s="340">
        <f t="shared" ref="W5958" si="992">(P5958*Q5958)*(1+U5958)</f>
        <v>0</v>
      </c>
      <c r="X5958" s="540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54"/>
      <c r="W5959" s="340">
        <f t="shared" ref="W5959" si="994">(P5959*Q5959)*(1+U5959)</f>
        <v>0</v>
      </c>
      <c r="X5959" s="540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40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40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40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40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40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40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40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40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40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40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40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40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40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40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40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6">
        <f>AVERAGE($K$5954:K5975)</f>
        <v>1777.0681818181818</v>
      </c>
      <c r="O5975" s="474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40">
        <f t="shared" si="997"/>
        <v>8.0586592178770946</v>
      </c>
    </row>
    <row r="5976" spans="1:24" ht="15" customHeight="1" thickBot="1">
      <c r="A5976" s="236"/>
      <c r="B5976" s="471"/>
      <c r="C5976" s="471"/>
      <c r="D5976" s="471"/>
      <c r="E5976" s="236"/>
      <c r="F5976" s="488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5"/>
      <c r="X5976" s="541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40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40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40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40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40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40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40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40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40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40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40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40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40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40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40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40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40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40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40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40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6">
        <f>AVERAGE($K$5977:K5997)</f>
        <v>1914.4761904761904</v>
      </c>
      <c r="O5997" s="474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40">
        <f t="shared" si="997"/>
        <v>7.3199527744982289</v>
      </c>
    </row>
    <row r="5998" spans="1:24" ht="15" customHeight="1" thickBot="1">
      <c r="A5998" s="236"/>
      <c r="B5998" s="471"/>
      <c r="C5998" s="471"/>
      <c r="D5998" s="471"/>
      <c r="E5998" s="236"/>
      <c r="F5998" s="488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5"/>
      <c r="X5998" s="541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40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40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40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40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40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40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40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40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40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40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40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40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40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40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40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40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40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40">
        <f t="shared" si="1074"/>
        <v>7.4623051367237414</v>
      </c>
    </row>
    <row r="6017" spans="1:24" ht="15" customHeight="1">
      <c r="A6017" s="3">
        <v>44190</v>
      </c>
      <c r="B6017" s="674" t="s">
        <v>62</v>
      </c>
      <c r="C6017" s="674"/>
      <c r="D6017" s="674"/>
      <c r="E6017" s="674"/>
      <c r="F6017" s="674"/>
      <c r="G6017" s="674"/>
      <c r="H6017" s="674"/>
      <c r="I6017" s="674"/>
      <c r="J6017" s="674"/>
      <c r="K6017" s="674"/>
      <c r="L6017" s="674"/>
      <c r="M6017" s="674"/>
      <c r="X6017" s="540"/>
    </row>
    <row r="6018" spans="1:24" ht="15" customHeight="1">
      <c r="A6018" s="3">
        <v>44193</v>
      </c>
      <c r="B6018" s="674"/>
      <c r="C6018" s="674"/>
      <c r="D6018" s="674"/>
      <c r="E6018" s="674"/>
      <c r="F6018" s="674"/>
      <c r="G6018" s="674"/>
      <c r="H6018" s="674"/>
      <c r="I6018" s="674"/>
      <c r="J6018" s="674"/>
      <c r="K6018" s="674"/>
      <c r="L6018" s="674"/>
      <c r="M6018" s="674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40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40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40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6">
        <f>AVERAGE($K$5999:K6021)</f>
        <v>2018.5952380952381</v>
      </c>
      <c r="O6021" s="474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40">
        <f t="shared" ref="X6021" si="1083">P6021/K6021</f>
        <v>7.479716024340771</v>
      </c>
    </row>
    <row r="6022" spans="1:24" ht="15" customHeight="1" thickBot="1">
      <c r="A6022" s="236"/>
      <c r="B6022" s="471"/>
      <c r="C6022" s="471"/>
      <c r="D6022" s="471"/>
      <c r="E6022" s="236"/>
      <c r="F6022" s="488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5"/>
      <c r="X6022" s="541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40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40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40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40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40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40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40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40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40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40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40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40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40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40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40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40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40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40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40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6">
        <f>AVERAGE($K$6023:K6042)</f>
        <v>2014.925</v>
      </c>
      <c r="O6042" s="474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40">
        <f t="shared" si="1114"/>
        <v>7.5384997516145056</v>
      </c>
    </row>
    <row r="6043" spans="1:24" ht="15" customHeight="1" thickBot="1">
      <c r="A6043" s="236"/>
      <c r="B6043" s="471"/>
      <c r="C6043" s="471"/>
      <c r="D6043" s="471"/>
      <c r="E6043" s="236"/>
      <c r="F6043" s="488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5"/>
      <c r="X6043" s="541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40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40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40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40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40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40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40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76"/>
      <c r="X6051" s="540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52"/>
      <c r="Q6052" s="676"/>
      <c r="X6052" s="540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52"/>
      <c r="Q6053" s="25">
        <f>172.78/1110.1</f>
        <v>0.15564363570849474</v>
      </c>
      <c r="X6053" s="540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52"/>
      <c r="Q6054" s="25">
        <f>172.1/1103.1</f>
        <v>0.15601486719245763</v>
      </c>
      <c r="X6054" s="540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52"/>
      <c r="Q6055" s="25">
        <f>171.58/1099.7</f>
        <v>0.15602437028280441</v>
      </c>
      <c r="X6055" s="540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52"/>
      <c r="Q6056" s="25">
        <f>172.1/1107.7</f>
        <v>0.15536697661821791</v>
      </c>
      <c r="X6056" s="540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40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40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40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40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40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40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6">
        <f>AVERAGE($K$6044:K6063)</f>
        <v>2085.75</v>
      </c>
      <c r="O6063" s="474">
        <f>AVERAGE($K$6023:K6063)</f>
        <v>2050.3375000000001</v>
      </c>
      <c r="P6063" s="278">
        <v>15600</v>
      </c>
      <c r="X6063" s="540">
        <f t="shared" ref="X6063" si="1148">P6063/K6063</f>
        <v>7.4038917892738487</v>
      </c>
    </row>
    <row r="6064" spans="1:24" ht="15" customHeight="1" thickBot="1">
      <c r="A6064" s="236"/>
      <c r="B6064" s="471"/>
      <c r="C6064" s="471"/>
      <c r="D6064" s="471"/>
      <c r="E6064" s="236"/>
      <c r="F6064" s="488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5"/>
      <c r="X6064" s="541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40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40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40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40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40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40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40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40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40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40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40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40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40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40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40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40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40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40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40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40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40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40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6">
        <f>AVERAGE($K$6065:K6087)</f>
        <v>1960.7608695652175</v>
      </c>
      <c r="O6087" s="474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40">
        <f t="shared" si="1180"/>
        <v>7.8073089700996681</v>
      </c>
    </row>
    <row r="6088" spans="1:24" ht="15" customHeight="1" thickBot="1">
      <c r="A6088" s="236"/>
      <c r="B6088" s="471"/>
      <c r="C6088" s="471"/>
      <c r="D6088" s="471"/>
      <c r="E6088" s="236"/>
      <c r="F6088" s="488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5"/>
      <c r="X6088" s="541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40">
        <f t="shared" ref="X6089:X6093" si="1184">P6089/K6089</f>
        <v>7.8249678249678247</v>
      </c>
    </row>
    <row r="6090" spans="1:24" ht="15" customHeight="1">
      <c r="A6090" s="3">
        <v>44288</v>
      </c>
      <c r="B6090" s="674" t="s">
        <v>62</v>
      </c>
      <c r="C6090" s="674"/>
      <c r="D6090" s="674"/>
      <c r="E6090" s="674"/>
      <c r="F6090" s="674"/>
      <c r="G6090" s="674"/>
      <c r="H6090" s="674"/>
      <c r="I6090" s="674"/>
      <c r="J6090" s="674"/>
      <c r="K6090" s="674"/>
      <c r="L6090" s="674"/>
      <c r="M6090" s="674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40"/>
    </row>
    <row r="6091" spans="1:24" ht="15" customHeight="1">
      <c r="A6091" s="3">
        <v>44291</v>
      </c>
      <c r="B6091" s="674"/>
      <c r="C6091" s="674"/>
      <c r="D6091" s="674"/>
      <c r="E6091" s="674"/>
      <c r="F6091" s="674"/>
      <c r="G6091" s="674"/>
      <c r="H6091" s="674"/>
      <c r="I6091" s="674"/>
      <c r="J6091" s="674"/>
      <c r="K6091" s="674"/>
      <c r="L6091" s="674"/>
      <c r="M6091" s="674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40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40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40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40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40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40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40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40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40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40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40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40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40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40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40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40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40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40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40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6">
        <f>AVERAGE($K$6089:K6110)</f>
        <v>2006.325</v>
      </c>
      <c r="O6110" s="474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40">
        <f t="shared" si="1217"/>
        <v>7.0854983467170527</v>
      </c>
    </row>
    <row r="6111" spans="1:24" ht="15" customHeight="1" thickBot="1">
      <c r="A6111" s="236"/>
      <c r="B6111" s="471"/>
      <c r="C6111" s="471"/>
      <c r="D6111" s="471"/>
      <c r="E6111" s="236"/>
      <c r="F6111" s="488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5"/>
      <c r="X6111" s="541">
        <f>V6111/N6110</f>
        <v>7.4644618213082943</v>
      </c>
    </row>
    <row r="6112" spans="1:24" ht="15" customHeight="1">
      <c r="A6112" s="3">
        <v>44319</v>
      </c>
      <c r="B6112" s="682" t="s">
        <v>63</v>
      </c>
      <c r="C6112" s="682"/>
      <c r="D6112" s="682"/>
      <c r="E6112" s="682"/>
      <c r="F6112" s="682"/>
      <c r="G6112" s="682"/>
      <c r="H6112" s="682"/>
      <c r="I6112" s="682"/>
      <c r="J6112" s="682"/>
      <c r="K6112" s="682"/>
      <c r="L6112" s="682"/>
      <c r="M6112" s="682"/>
      <c r="N6112" s="682"/>
      <c r="O6112" s="682"/>
      <c r="P6112" s="682"/>
      <c r="Q6112" s="25">
        <f>172.71/1119.3</f>
        <v>0.15430179576521041</v>
      </c>
      <c r="X6112" s="540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61"/>
      <c r="W6113" s="340">
        <f t="shared" ref="W6113" si="1221">(P6113*Q6113)*(1+U6113)</f>
        <v>0</v>
      </c>
      <c r="X6113" s="540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61"/>
      <c r="Q6114" s="25">
        <f>173.21/1121.1</f>
        <v>0.15450004459905453</v>
      </c>
      <c r="W6114" s="340">
        <f t="shared" ref="W6114" si="1223">(P6114*Q6114)*(1+U6114)</f>
        <v>0</v>
      </c>
      <c r="X6114" s="540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40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40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40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40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40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40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40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40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40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40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40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40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40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40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40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40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40">
        <f t="shared" si="1253"/>
        <v>6.9067028985507246</v>
      </c>
    </row>
    <row r="6132" spans="1:24" ht="15" customHeight="1">
      <c r="A6132" s="3">
        <v>44347</v>
      </c>
      <c r="B6132" s="674" t="s">
        <v>62</v>
      </c>
      <c r="C6132" s="674"/>
      <c r="D6132" s="674"/>
      <c r="E6132" s="674"/>
      <c r="F6132" s="674"/>
      <c r="G6132" s="674"/>
      <c r="H6132" s="674"/>
      <c r="I6132" s="674"/>
      <c r="J6132" s="674"/>
      <c r="K6132" s="674"/>
      <c r="L6132" s="674"/>
      <c r="M6132" s="674"/>
      <c r="N6132" s="510">
        <f>AVERAGE($K$6113:K6132)</f>
        <v>2185.9210526315787</v>
      </c>
      <c r="O6132" s="474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40"/>
    </row>
    <row r="6133" spans="1:24" ht="15" customHeight="1" thickBot="1">
      <c r="A6133" s="236"/>
      <c r="B6133" s="471"/>
      <c r="C6133" s="471"/>
      <c r="D6133" s="471"/>
      <c r="E6133" s="236"/>
      <c r="F6133" s="488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5"/>
      <c r="X6133" s="541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40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40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40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40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40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40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40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40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40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40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40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40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40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40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40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40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40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40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40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40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40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10">
        <f>AVERAGE($K$6134:K6155)</f>
        <v>2188.9772727272725</v>
      </c>
      <c r="O6155" s="474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40">
        <f t="shared" si="1288"/>
        <v>6.5854710066824751</v>
      </c>
    </row>
    <row r="6156" spans="1:24" ht="15" customHeight="1" thickBot="1">
      <c r="A6156" s="236"/>
      <c r="B6156" s="471"/>
      <c r="C6156" s="471"/>
      <c r="D6156" s="471"/>
      <c r="E6156" s="236"/>
      <c r="F6156" s="488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5"/>
      <c r="X6156" s="541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2"/>
      <c r="W6157" s="340">
        <f t="shared" si="1287"/>
        <v>2403.6437908496728</v>
      </c>
      <c r="X6157" s="540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40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40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40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40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40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40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40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40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40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40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40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40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40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40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40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40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40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40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40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40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10">
        <f>AVERAGE($K$6157:K6178)</f>
        <v>2336.9772727272725</v>
      </c>
      <c r="O6178" s="474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40">
        <f t="shared" si="1288"/>
        <v>6.435643564356436</v>
      </c>
    </row>
    <row r="6179" spans="1:24" ht="15" customHeight="1" thickBot="1">
      <c r="A6179" s="471"/>
      <c r="B6179" s="471"/>
      <c r="C6179" s="471"/>
      <c r="D6179" s="471"/>
      <c r="E6179" s="236"/>
      <c r="F6179" s="488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41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40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40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40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40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40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40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40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40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40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40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40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40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40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40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40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40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40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40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40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40">
        <f t="shared" si="1290"/>
        <v>6.2004472453750763</v>
      </c>
    </row>
    <row r="6200" spans="1:24" ht="15" customHeight="1">
      <c r="A6200" s="3">
        <v>44438</v>
      </c>
      <c r="B6200" s="674" t="s">
        <v>62</v>
      </c>
      <c r="C6200" s="760"/>
      <c r="D6200" s="760"/>
      <c r="E6200" s="760"/>
      <c r="F6200" s="760"/>
      <c r="G6200" s="760"/>
      <c r="H6200" s="760"/>
      <c r="I6200" s="760"/>
      <c r="J6200" s="760"/>
      <c r="K6200" s="760"/>
      <c r="L6200" s="760"/>
      <c r="M6200" s="760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40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10">
        <f>AVERAGE($K$6180:K6201)</f>
        <v>2428.5238095238096</v>
      </c>
      <c r="O6201" s="474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40">
        <f t="shared" si="1290"/>
        <v>6.1396303901437372</v>
      </c>
    </row>
    <row r="6202" spans="1:24" ht="15" customHeight="1" thickBot="1">
      <c r="A6202" s="471"/>
      <c r="B6202" s="471"/>
      <c r="C6202" s="471"/>
      <c r="D6202" s="471"/>
      <c r="E6202" s="236"/>
      <c r="F6202" s="488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41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40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40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40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40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40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40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40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40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40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40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40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40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40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40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40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40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40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40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40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40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40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10">
        <f>AVERAGE($K$6203:K6224)</f>
        <v>2257.25</v>
      </c>
      <c r="O6224" s="474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40">
        <f t="shared" si="1294"/>
        <v>6.7762535477767267</v>
      </c>
    </row>
    <row r="6225" spans="1:24" ht="15" customHeight="1" thickBot="1">
      <c r="A6225" s="471"/>
      <c r="B6225" s="471"/>
      <c r="C6225" s="471"/>
      <c r="D6225" s="471"/>
      <c r="E6225" s="236"/>
      <c r="F6225" s="488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41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6"/>
      <c r="Q6226" s="25">
        <f>183.08 /1185.2</f>
        <v>0.15447181910226124</v>
      </c>
      <c r="W6226" s="340">
        <f t="shared" si="1293"/>
        <v>0</v>
      </c>
      <c r="X6226" s="540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6"/>
      <c r="Q6227" s="25">
        <f>183.91/1187.2</f>
        <v>0.15491071428571429</v>
      </c>
      <c r="W6227" s="340">
        <f t="shared" si="1293"/>
        <v>0</v>
      </c>
      <c r="X6227" s="540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6"/>
      <c r="Q6228" s="25">
        <f>183.99/1187.1</f>
        <v>0.15499115491533993</v>
      </c>
      <c r="W6228" s="340">
        <f t="shared" si="1293"/>
        <v>0</v>
      </c>
      <c r="X6228" s="540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6"/>
      <c r="Q6229" s="25">
        <f>184.36/1190</f>
        <v>0.15492436974789917</v>
      </c>
      <c r="W6229" s="340">
        <f t="shared" si="1293"/>
        <v>0</v>
      </c>
      <c r="X6229" s="540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6"/>
      <c r="Q6230" s="25">
        <f>184.38/1190.3</f>
        <v>0.15490212551457616</v>
      </c>
      <c r="W6230" s="340">
        <f t="shared" si="1293"/>
        <v>0</v>
      </c>
      <c r="X6230" s="540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40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40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40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40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40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40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40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40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40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40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40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40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40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40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40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10">
        <f>AVERAGE($K$6226:K6246)</f>
        <v>2339.4523809523807</v>
      </c>
      <c r="O6246" s="474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40">
        <f t="shared" si="1297"/>
        <v>6.3393221723152307</v>
      </c>
    </row>
    <row r="6247" spans="1:24" ht="15" customHeight="1" thickBot="1">
      <c r="A6247" s="471"/>
      <c r="B6247" s="471"/>
      <c r="C6247" s="471"/>
      <c r="D6247" s="471"/>
      <c r="E6247" s="236"/>
      <c r="F6247" s="488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41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40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40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40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40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40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40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40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40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40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40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40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40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40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40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40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40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40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40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40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40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40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10">
        <f>AVERAGE(K6248:K6269)</f>
        <v>2347.568181818182</v>
      </c>
      <c r="O6269" s="474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40">
        <f t="shared" si="1297"/>
        <v>6.5379692832764507</v>
      </c>
    </row>
    <row r="6270" spans="1:24" ht="15" customHeight="1" thickBot="1">
      <c r="A6270" s="471"/>
      <c r="B6270" s="471"/>
      <c r="C6270" s="471"/>
      <c r="D6270" s="471"/>
      <c r="E6270" s="236"/>
      <c r="F6270" s="488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41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40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40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40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40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40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40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40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40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40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40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40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40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40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40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40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40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40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40">
        <f t="shared" si="1297"/>
        <v>6.604590731918579</v>
      </c>
    </row>
    <row r="6289" spans="1:24" ht="15" customHeight="1">
      <c r="A6289" s="3">
        <v>44557</v>
      </c>
      <c r="B6289" s="674" t="s">
        <v>62</v>
      </c>
      <c r="C6289" s="758"/>
      <c r="D6289" s="758"/>
      <c r="E6289" s="758"/>
      <c r="F6289" s="758"/>
      <c r="G6289" s="758"/>
      <c r="H6289" s="758"/>
      <c r="I6289" s="758"/>
      <c r="J6289" s="758"/>
      <c r="K6289" s="758"/>
      <c r="L6289" s="758"/>
      <c r="M6289" s="758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40"/>
    </row>
    <row r="6290" spans="1:24" ht="15" customHeight="1">
      <c r="A6290" s="3">
        <v>44558</v>
      </c>
      <c r="B6290" s="758"/>
      <c r="C6290" s="758"/>
      <c r="D6290" s="758"/>
      <c r="E6290" s="758"/>
      <c r="F6290" s="758"/>
      <c r="G6290" s="758"/>
      <c r="H6290" s="758"/>
      <c r="I6290" s="758"/>
      <c r="J6290" s="758"/>
      <c r="K6290" s="758"/>
      <c r="L6290" s="758"/>
      <c r="M6290" s="758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40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40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40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10">
        <f>AVERAGE(K6271:K6293)</f>
        <v>2304.7857142857142</v>
      </c>
      <c r="O6293" s="474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40">
        <f t="shared" si="1297"/>
        <v>6.5170710757998709</v>
      </c>
    </row>
    <row r="6294" spans="1:24" ht="15" customHeight="1" thickBot="1">
      <c r="A6294" s="471"/>
      <c r="B6294" s="471"/>
      <c r="C6294" s="471"/>
      <c r="D6294" s="471"/>
      <c r="E6294" s="236"/>
      <c r="F6294" s="488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41">
        <f>V6294/N6293</f>
        <v>6.6223264851288368</v>
      </c>
    </row>
    <row r="6295" spans="1:24" ht="15" customHeight="1">
      <c r="A6295" s="3">
        <v>44564</v>
      </c>
      <c r="B6295" s="682" t="s">
        <v>62</v>
      </c>
      <c r="C6295" s="759"/>
      <c r="D6295" s="759"/>
      <c r="E6295" s="759"/>
      <c r="F6295" s="759"/>
      <c r="G6295" s="759"/>
      <c r="H6295" s="759"/>
      <c r="I6295" s="759"/>
      <c r="J6295" s="759"/>
      <c r="K6295" s="759"/>
      <c r="L6295" s="759"/>
      <c r="M6295" s="759"/>
      <c r="P6295" s="278"/>
      <c r="Q6295" s="25">
        <f>187.36/1190.8</f>
        <v>0.15733960362781324</v>
      </c>
      <c r="W6295" s="340">
        <f t="shared" si="1300"/>
        <v>0</v>
      </c>
      <c r="X6295" s="540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40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40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40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40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40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40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40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40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40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40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40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40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40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40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40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40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40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40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40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10">
        <f>AVERAGE($K$6296:K6315)</f>
        <v>2342.6999999999998</v>
      </c>
      <c r="O6315" s="474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40">
        <f t="shared" si="1306"/>
        <v>0</v>
      </c>
    </row>
    <row r="6316" spans="1:24" ht="15" customHeight="1" thickBot="1">
      <c r="A6316" s="471"/>
      <c r="B6316" s="471"/>
      <c r="C6316" s="471"/>
      <c r="D6316" s="471"/>
      <c r="E6316" s="236"/>
      <c r="F6316" s="488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41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40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40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40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40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40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40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40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40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40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40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40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40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40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40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40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40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40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40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40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10">
        <f>AVERAGE($K$6317:K6336)</f>
        <v>2299.9</v>
      </c>
      <c r="O6336" s="474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40">
        <f t="shared" si="1306"/>
        <v>6.4009159034138214</v>
      </c>
    </row>
    <row r="6337" spans="1:24" ht="15" customHeight="1" thickBot="1">
      <c r="A6337" s="471"/>
      <c r="B6337" s="471"/>
      <c r="C6337" s="471"/>
      <c r="D6337" s="471"/>
      <c r="E6337" s="236"/>
      <c r="F6337" s="488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41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40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40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40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40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40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40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40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40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40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40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40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40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40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40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40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40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40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40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40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40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40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40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10">
        <f>AVERAGE($K$6338:K6360)</f>
        <v>2359.478260869565</v>
      </c>
      <c r="O6360" s="474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40">
        <f t="shared" si="1306"/>
        <v>6.4221126181668717</v>
      </c>
    </row>
    <row r="6361" spans="1:24" ht="15" customHeight="1" thickBot="1">
      <c r="A6361" s="471"/>
      <c r="B6361" s="471"/>
      <c r="C6361" s="471"/>
      <c r="D6361" s="471"/>
      <c r="E6361" s="236"/>
      <c r="F6361" s="488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41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40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40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40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40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40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40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40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40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40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40">
        <f t="shared" si="1316"/>
        <v>6.1817078106029948</v>
      </c>
    </row>
    <row r="6372" spans="1:24" ht="15" customHeight="1">
      <c r="A6372" s="3">
        <v>44666</v>
      </c>
      <c r="B6372" s="674" t="s">
        <v>62</v>
      </c>
      <c r="C6372" s="758"/>
      <c r="D6372" s="758"/>
      <c r="E6372" s="758"/>
      <c r="F6372" s="758"/>
      <c r="G6372" s="758"/>
      <c r="H6372" s="758"/>
      <c r="I6372" s="758"/>
      <c r="J6372" s="758"/>
      <c r="K6372" s="758"/>
      <c r="L6372" s="758"/>
      <c r="M6372" s="758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40" t="e">
        <f t="shared" ref="X6372:X6373" si="1319">P6372/K6372</f>
        <v>#DIV/0!</v>
      </c>
    </row>
    <row r="6373" spans="1:24" ht="15" customHeight="1">
      <c r="A6373" s="3">
        <v>44669</v>
      </c>
      <c r="B6373" s="758"/>
      <c r="C6373" s="758"/>
      <c r="D6373" s="758"/>
      <c r="E6373" s="758"/>
      <c r="F6373" s="758"/>
      <c r="G6373" s="758"/>
      <c r="H6373" s="758"/>
      <c r="I6373" s="758"/>
      <c r="J6373" s="758"/>
      <c r="K6373" s="758"/>
      <c r="L6373" s="758"/>
      <c r="M6373" s="758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40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40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40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40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40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40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40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40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40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10">
        <f>AVERAGE($K$6362:K6382)</f>
        <v>2396.7368421052633</v>
      </c>
      <c r="O6382" s="474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40">
        <f t="shared" si="1330"/>
        <v>6.7792891619131197</v>
      </c>
    </row>
    <row r="6383" spans="1:24" ht="15" customHeight="1" thickBot="1">
      <c r="A6383" s="471"/>
      <c r="B6383" s="471"/>
      <c r="C6383" s="471"/>
      <c r="D6383" s="471"/>
      <c r="E6383" s="236"/>
      <c r="F6383" s="488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41">
        <f>V6383/N6382</f>
        <v>6.4352848170758481</v>
      </c>
    </row>
    <row r="6384" spans="1:24" ht="15" customHeight="1">
      <c r="A6384" s="3">
        <v>44683</v>
      </c>
      <c r="B6384" s="682" t="s">
        <v>62</v>
      </c>
      <c r="C6384" s="682"/>
      <c r="D6384" s="682"/>
      <c r="E6384" s="682"/>
      <c r="F6384" s="682"/>
      <c r="G6384" s="682"/>
      <c r="H6384" s="682"/>
      <c r="I6384" s="682"/>
      <c r="J6384" s="682"/>
      <c r="K6384" s="682"/>
      <c r="L6384" s="682"/>
      <c r="M6384" s="682"/>
      <c r="P6384" s="753"/>
      <c r="Q6384" s="25">
        <f>189.55/1265.8</f>
        <v>0.14974719544951812</v>
      </c>
      <c r="W6384" s="340">
        <f t="shared" ref="W6384:W6385" si="1335">(P6384*Q6384)*(1+U6384)</f>
        <v>0</v>
      </c>
      <c r="X6384" s="540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54"/>
      <c r="Q6385" s="25">
        <f>189.51/1265.7</f>
        <v>0.14972742356008531</v>
      </c>
      <c r="W6385" s="340">
        <f t="shared" si="1335"/>
        <v>0</v>
      </c>
      <c r="X6385" s="540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54"/>
      <c r="W6386" s="340">
        <f t="shared" ref="W6386:W6394" si="1340">(P6386*Q6386)*(1+U6386)</f>
        <v>0</v>
      </c>
      <c r="X6386" s="540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40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40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40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40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40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40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40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40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40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40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40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40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40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40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40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40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40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4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40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10">
        <f>AVERAGE($K$6385:K6405)</f>
        <v>2145.1666666666665</v>
      </c>
      <c r="O6405" s="474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40">
        <f t="shared" ref="X6405:X6407" si="1369">P6405/K6405</f>
        <v>6.9393382352941178</v>
      </c>
    </row>
    <row r="6406" spans="1:24" ht="15" customHeight="1" thickBot="1">
      <c r="A6406" s="471"/>
      <c r="B6406" s="471"/>
      <c r="C6406" s="471"/>
      <c r="D6406" s="471"/>
      <c r="E6406" s="236"/>
      <c r="F6406" s="488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41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40">
        <f t="shared" si="1369"/>
        <v>7.02122696524376</v>
      </c>
    </row>
    <row r="6408" spans="1:24" ht="15" customHeight="1">
      <c r="A6408" s="3">
        <v>44714</v>
      </c>
      <c r="B6408" s="674" t="s">
        <v>62</v>
      </c>
      <c r="C6408" s="674"/>
      <c r="D6408" s="674"/>
      <c r="E6408" s="674"/>
      <c r="F6408" s="674"/>
      <c r="G6408" s="674"/>
      <c r="H6408" s="674"/>
      <c r="I6408" s="674"/>
      <c r="J6408" s="674"/>
      <c r="K6408" s="674"/>
      <c r="L6408" s="674"/>
      <c r="M6408" s="674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40" t="e">
        <f t="shared" ref="X6408" si="1372">P6408/K6408</f>
        <v>#DIV/0!</v>
      </c>
    </row>
    <row r="6409" spans="1:24" ht="15" customHeight="1">
      <c r="A6409" s="3">
        <v>44715</v>
      </c>
      <c r="B6409" s="674"/>
      <c r="C6409" s="674"/>
      <c r="D6409" s="674"/>
      <c r="E6409" s="674"/>
      <c r="F6409" s="674"/>
      <c r="G6409" s="674"/>
      <c r="H6409" s="674"/>
      <c r="I6409" s="674"/>
      <c r="J6409" s="674"/>
      <c r="K6409" s="674"/>
      <c r="L6409" s="674"/>
      <c r="M6409" s="674"/>
      <c r="P6409" s="278">
        <v>14975</v>
      </c>
      <c r="W6409" s="340">
        <f t="shared" ref="W6409:W6419" si="1373">(P6409*Q6409)*(1+U6409)</f>
        <v>0</v>
      </c>
      <c r="X6409" s="540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40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40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40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7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7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7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7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7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7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7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7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7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7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7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7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7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7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7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10">
        <f>AVERAGE($K$6407:K6428)</f>
        <v>2067.375</v>
      </c>
      <c r="O6428" s="474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7">
        <f t="shared" si="1380"/>
        <v>7.9181961195595179</v>
      </c>
    </row>
    <row r="6429" spans="1:24" ht="15" customHeight="1" thickBot="1">
      <c r="A6429" s="471"/>
      <c r="B6429" s="471"/>
      <c r="C6429" s="471"/>
      <c r="D6429" s="471"/>
      <c r="E6429" s="236"/>
      <c r="F6429" s="488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41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7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7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7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7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7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7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7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7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7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7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7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7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7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7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7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7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7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7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7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7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10">
        <f>AVERAGE($K$6430:K6450)</f>
        <v>1976.2619047619048</v>
      </c>
      <c r="O6450" s="474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7">
        <f t="shared" ref="X6450" si="1433">P6450/K6450</f>
        <v>7.4765200197726145</v>
      </c>
    </row>
    <row r="6451" spans="1:24" ht="15" customHeight="1" thickBot="1">
      <c r="A6451" s="471"/>
      <c r="B6451" s="471"/>
      <c r="C6451" s="471"/>
      <c r="D6451" s="471"/>
      <c r="E6451" s="236"/>
      <c r="F6451" s="488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41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7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7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7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7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7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7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7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7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7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7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7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7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7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43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7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43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7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43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7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43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7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43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7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7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7">
        <f t="shared" ref="X6471" si="1511">P6471/K6471</f>
        <v>7.509386733416771</v>
      </c>
    </row>
    <row r="6472" spans="1:24" ht="15" customHeight="1">
      <c r="A6472" s="3">
        <v>44802</v>
      </c>
      <c r="B6472" s="674" t="s">
        <v>62</v>
      </c>
      <c r="C6472" s="674"/>
      <c r="D6472" s="674"/>
      <c r="E6472" s="674"/>
      <c r="F6472" s="674"/>
      <c r="G6472" s="674"/>
      <c r="H6472" s="674"/>
      <c r="I6472" s="674"/>
      <c r="J6472" s="674"/>
      <c r="K6472" s="674"/>
      <c r="L6472" s="674"/>
      <c r="M6472" s="674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7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42">
        <f>AVERAGE($K$6452:K6474)</f>
        <v>2077.909090909091</v>
      </c>
      <c r="O6474" s="474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7">
        <f t="shared" ref="X6474" si="1517">P6474/K6474</f>
        <v>7.6025641025641022</v>
      </c>
    </row>
    <row r="6475" spans="1:24" ht="15" customHeight="1" thickBot="1">
      <c r="A6475" s="471"/>
      <c r="B6475" s="471"/>
      <c r="C6475" s="471"/>
      <c r="D6475" s="471"/>
      <c r="E6475" s="236"/>
      <c r="F6475" s="488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41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4"/>
      <c r="O6476" s="545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7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43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7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43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7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43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7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7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7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7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7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7">
        <f t="shared" si="1530"/>
        <v>7.6814928425357873</v>
      </c>
    </row>
    <row r="6485" spans="1:24" ht="15" customHeight="1">
      <c r="A6485" s="549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7">
        <f t="shared" ref="X6485" si="1535">P6485/K6485</f>
        <v>7.7202072538860103</v>
      </c>
    </row>
    <row r="6486" spans="1:24" ht="15" customHeight="1">
      <c r="A6486" s="55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43"/>
      <c r="O6486" s="561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7">
        <f t="shared" ref="X6486" si="1539">P6486/K6486</f>
        <v>7.7091942148760326</v>
      </c>
    </row>
    <row r="6487" spans="1:24" ht="15" customHeight="1">
      <c r="A6487" s="557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43"/>
      <c r="O6487" s="561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7">
        <f t="shared" ref="X6487" si="1543">P6487/K6487</f>
        <v>7.9171094580233792</v>
      </c>
    </row>
    <row r="6488" spans="1:24" ht="15" customHeight="1">
      <c r="A6488" s="564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43"/>
      <c r="O6488" s="561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7">
        <f t="shared" ref="X6488" si="1547">P6488/K6488</f>
        <v>7.8639744952178532</v>
      </c>
    </row>
    <row r="6489" spans="1:24" ht="15" customHeight="1">
      <c r="A6489" s="568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43"/>
      <c r="O6489" s="561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7">
        <f t="shared" ref="X6489" si="1551">P6489/K6489</f>
        <v>7.9242262540021349</v>
      </c>
    </row>
    <row r="6490" spans="1:24" ht="15" customHeight="1">
      <c r="A6490" s="572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43"/>
      <c r="O6490" s="561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7">
        <f t="shared" ref="X6490" si="1555">P6490/K6490</f>
        <v>8.0671358960476454</v>
      </c>
    </row>
    <row r="6491" spans="1:24" ht="15" customHeight="1">
      <c r="A6491" s="576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43"/>
      <c r="O6491" s="561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7">
        <f t="shared" ref="X6491" si="1558">P6491/K6491</f>
        <v>7.9381992541289295</v>
      </c>
    </row>
    <row r="6492" spans="1:24" ht="15" customHeight="1">
      <c r="A6492" s="580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43"/>
      <c r="O6492" s="561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7">
        <f t="shared" ref="X6492" si="1561">P6492/K6492</f>
        <v>8.2269700332963378</v>
      </c>
    </row>
    <row r="6493" spans="1:24" ht="15" customHeight="1">
      <c r="A6493" s="584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96"/>
      <c r="O6493" s="597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7">
        <f t="shared" ref="X6493" si="1562">P6493/K6493</f>
        <v>8.361486486486486</v>
      </c>
    </row>
    <row r="6494" spans="1:24" ht="15" customHeight="1">
      <c r="A6494" s="588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43"/>
      <c r="O6494" s="561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7">
        <f t="shared" ref="X6494" si="1564">P6494/K6494</f>
        <v>8.4378563283922468</v>
      </c>
    </row>
    <row r="6495" spans="1:24" ht="15" customHeight="1">
      <c r="A6495" s="592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43"/>
      <c r="O6495" s="561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7">
        <f t="shared" ref="X6495" si="1566">P6495/K6495</f>
        <v>8.3852691218130317</v>
      </c>
    </row>
    <row r="6496" spans="1:24" ht="15" customHeight="1">
      <c r="A6496" s="598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207</v>
      </c>
      <c r="G6496" s="4" t="s">
        <v>208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7">
        <f t="shared" ref="X6496" si="1568">P6496/K6496</f>
        <v>8.0549568965517242</v>
      </c>
    </row>
    <row r="6497" spans="1:24" ht="15" customHeight="1">
      <c r="A6497" s="602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42">
        <f>AVERAGE($K$6476:K6497)</f>
        <v>1874.4545454545455</v>
      </c>
      <c r="O6497" s="474">
        <f>AVERAGE($K$6296:K6497)</f>
        <v>2167.5930851063831</v>
      </c>
      <c r="P6497" s="278">
        <v>14950</v>
      </c>
      <c r="W6497" s="340">
        <f>(P6497*Q6497)*(1+U6497)</f>
        <v>0</v>
      </c>
      <c r="X6497" s="537">
        <f>P6497/K6497</f>
        <v>7.9142403388035998</v>
      </c>
    </row>
    <row r="6498" spans="1:24" ht="15" customHeight="1" thickBot="1">
      <c r="A6498" s="604"/>
      <c r="B6498" s="604"/>
      <c r="C6498" s="604"/>
      <c r="D6498" s="604"/>
      <c r="E6498" s="236"/>
      <c r="F6498" s="488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41">
        <f>V6498/N6497</f>
        <v>7.9343081623745091</v>
      </c>
    </row>
    <row r="6499" spans="1:24" ht="15" customHeight="1">
      <c r="A6499" s="605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603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53"/>
      <c r="Q6499" s="25">
        <f>201.26/1432.1</f>
        <v>0.14053487884924237</v>
      </c>
      <c r="W6499" s="340">
        <f>(P6499*Q6499)*(1+U6499)</f>
        <v>0</v>
      </c>
      <c r="X6499" s="537">
        <f t="shared" ref="X6499:X6504" si="1571">P6499/K6499</f>
        <v>0</v>
      </c>
    </row>
    <row r="6500" spans="1:24" ht="15" customHeight="1">
      <c r="A6500" s="613">
        <v>44838</v>
      </c>
      <c r="B6500" s="4">
        <v>28850</v>
      </c>
      <c r="C6500" s="5">
        <v>0</v>
      </c>
      <c r="D6500" s="5">
        <v>2225</v>
      </c>
      <c r="E6500" s="612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612">
        <v>97874</v>
      </c>
      <c r="K6500" s="22">
        <v>1877</v>
      </c>
      <c r="L6500" s="6">
        <v>1877</v>
      </c>
      <c r="M6500" s="137">
        <f t="shared" si="1570"/>
        <v>0</v>
      </c>
      <c r="P6500" s="754"/>
      <c r="Q6500" s="25">
        <f>201.79/1431.2</f>
        <v>0.14099357182783678</v>
      </c>
      <c r="W6500" s="340">
        <f t="shared" ref="W6500" si="1572">(P6500*Q6500)*(1+U6500)</f>
        <v>0</v>
      </c>
      <c r="X6500" s="537">
        <f t="shared" si="1571"/>
        <v>0</v>
      </c>
    </row>
    <row r="6501" spans="1:24" ht="15" customHeight="1">
      <c r="A6501" s="617">
        <v>44839</v>
      </c>
      <c r="B6501" s="4">
        <v>28550</v>
      </c>
      <c r="C6501" s="616">
        <v>0</v>
      </c>
      <c r="D6501" s="616">
        <v>2225</v>
      </c>
      <c r="E6501" s="616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616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54"/>
      <c r="Q6501" s="25">
        <f>201.52/1419.1</f>
        <v>0.14200549644140653</v>
      </c>
      <c r="W6501" s="340">
        <f>(P6501*Q6501)*(1+U6501)</f>
        <v>0</v>
      </c>
      <c r="X6501" s="537">
        <f t="shared" si="1571"/>
        <v>0</v>
      </c>
    </row>
    <row r="6502" spans="1:24" ht="15" customHeight="1">
      <c r="A6502" s="621">
        <v>44840</v>
      </c>
      <c r="B6502" s="4">
        <v>28550</v>
      </c>
      <c r="C6502" s="620">
        <v>0</v>
      </c>
      <c r="D6502" s="620">
        <v>2225</v>
      </c>
      <c r="E6502" s="620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620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54"/>
      <c r="Q6502" s="25">
        <f>199.4/1404.2</f>
        <v>0.14200256373735934</v>
      </c>
      <c r="W6502" s="340">
        <f>(P6502*Q6502)*(1+U6502)</f>
        <v>0</v>
      </c>
      <c r="X6502" s="537">
        <f t="shared" si="1571"/>
        <v>0</v>
      </c>
    </row>
    <row r="6503" spans="1:24" ht="15" customHeight="1">
      <c r="A6503" s="625">
        <v>44841</v>
      </c>
      <c r="B6503" s="4">
        <v>28550</v>
      </c>
      <c r="C6503" s="624">
        <v>0</v>
      </c>
      <c r="D6503" s="624">
        <v>2225</v>
      </c>
      <c r="E6503" s="624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624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54"/>
      <c r="W6503" s="340">
        <f t="shared" ref="W6503:W6504" si="1576">(P6503*Q6503)*(1+U6503)</f>
        <v>0</v>
      </c>
      <c r="X6503" s="537">
        <f t="shared" si="1571"/>
        <v>0</v>
      </c>
    </row>
    <row r="6504" spans="1:24" ht="15" customHeight="1">
      <c r="A6504" s="629">
        <v>44844</v>
      </c>
      <c r="B6504" s="4">
        <v>27950</v>
      </c>
      <c r="C6504" s="628">
        <v>0</v>
      </c>
      <c r="D6504" s="628">
        <v>2225</v>
      </c>
      <c r="E6504" s="628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628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637">
        <v>15100</v>
      </c>
      <c r="Q6504" s="25">
        <f>198.64/1410.3</f>
        <v>0.14084946465291073</v>
      </c>
      <c r="W6504" s="340">
        <f t="shared" si="1576"/>
        <v>2126.8269162589522</v>
      </c>
      <c r="X6504" s="537">
        <f t="shared" si="1571"/>
        <v>7.2041984732824424</v>
      </c>
    </row>
    <row r="6505" spans="1:24" ht="15" customHeight="1">
      <c r="A6505" s="633">
        <v>44845</v>
      </c>
      <c r="B6505" s="4">
        <v>27950</v>
      </c>
      <c r="C6505" s="632">
        <v>0</v>
      </c>
      <c r="D6505" s="632">
        <v>2225</v>
      </c>
      <c r="E6505" s="632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632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637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7">
        <f t="shared" ref="X6505" si="1581">P6505/K6505</f>
        <v>7.4507389162561575</v>
      </c>
    </row>
    <row r="6506" spans="1:24" ht="15" customHeight="1">
      <c r="A6506" s="639">
        <v>44846</v>
      </c>
      <c r="B6506" s="4">
        <v>28050</v>
      </c>
      <c r="C6506" s="638">
        <v>0</v>
      </c>
      <c r="D6506" s="638">
        <v>2225</v>
      </c>
      <c r="E6506" s="638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638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637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7">
        <f t="shared" ref="X6506" si="1585">P6506/K6506</f>
        <v>7.271634615384615</v>
      </c>
    </row>
    <row r="6507" spans="1:24" ht="15" customHeight="1">
      <c r="A6507" s="644">
        <v>44847</v>
      </c>
      <c r="B6507" s="4">
        <v>28050</v>
      </c>
      <c r="C6507" s="643">
        <v>0</v>
      </c>
      <c r="D6507" s="643">
        <v>2225</v>
      </c>
      <c r="E6507" s="643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643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43"/>
      <c r="O6507" s="561"/>
      <c r="P6507" s="637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7">
        <f t="shared" ref="X6507" si="1589">P6507/K6507</f>
        <v>7.2751322751322753</v>
      </c>
    </row>
    <row r="6508" spans="1:24" ht="15" customHeight="1">
      <c r="A6508" s="649">
        <v>44848</v>
      </c>
      <c r="B6508" s="4">
        <v>27075</v>
      </c>
      <c r="C6508" s="648">
        <v>0</v>
      </c>
      <c r="D6508" s="648">
        <v>2225</v>
      </c>
      <c r="E6508" s="648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648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43"/>
      <c r="O6508" s="561"/>
      <c r="P6508" s="637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7">
        <f t="shared" ref="X6508" si="1593">P6508/K6508</f>
        <v>7.3543689320388346</v>
      </c>
    </row>
    <row r="6509" spans="1:24" ht="15" customHeight="1">
      <c r="A6509" s="654">
        <v>44851</v>
      </c>
      <c r="B6509" s="4">
        <v>26575</v>
      </c>
      <c r="C6509" s="653">
        <v>0</v>
      </c>
      <c r="D6509" s="653">
        <v>2225</v>
      </c>
      <c r="E6509" s="653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653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43"/>
      <c r="O6509" s="561"/>
      <c r="P6509" s="637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7">
        <f t="shared" ref="X6509" si="1597">P6509/K6509</f>
        <v>7.2941742898411173</v>
      </c>
    </row>
    <row r="6510" spans="1:24" ht="15" customHeight="1">
      <c r="A6510" s="659">
        <v>44852</v>
      </c>
      <c r="B6510" s="4">
        <v>26500</v>
      </c>
      <c r="C6510" s="658">
        <v>0</v>
      </c>
      <c r="D6510" s="658">
        <v>2225</v>
      </c>
      <c r="E6510" s="658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658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43"/>
      <c r="O6510" s="561"/>
      <c r="P6510" s="637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7">
        <f t="shared" ref="X6510" si="1601">P6510/K6510</f>
        <v>7.4119373776908022</v>
      </c>
    </row>
    <row r="6511" spans="1:24" ht="15" customHeight="1">
      <c r="A6511" s="664">
        <v>44853</v>
      </c>
      <c r="B6511" s="4">
        <v>26500</v>
      </c>
      <c r="C6511" s="663">
        <v>0</v>
      </c>
      <c r="D6511" s="663">
        <v>2225</v>
      </c>
      <c r="E6511" s="663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668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43"/>
      <c r="O6511" s="561"/>
      <c r="P6511" s="637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7">
        <f t="shared" ref="X6511" si="1605">P6511/K6511</f>
        <v>7.5610363726955656</v>
      </c>
    </row>
    <row r="6512" spans="1:24" ht="15" customHeight="1">
      <c r="A6512" s="670">
        <v>44854</v>
      </c>
      <c r="B6512" s="4">
        <v>25900</v>
      </c>
      <c r="C6512" s="669">
        <v>0</v>
      </c>
      <c r="D6512" s="669">
        <v>2225</v>
      </c>
      <c r="E6512" s="669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669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N6512" s="542">
        <f>AVERAGE($K$6499:K6512)</f>
        <v>2021.2142857142858</v>
      </c>
      <c r="O6512" s="474">
        <f>AVERAGE($K$6296:K6512)</f>
        <v>2157.4480198019801</v>
      </c>
      <c r="P6512" s="637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7">
        <f t="shared" ref="X6512" si="1609">P6512/K6512</f>
        <v>7.6294620412267475</v>
      </c>
    </row>
    <row r="6513" spans="7:10" ht="15" customHeight="1">
      <c r="G6513" s="4"/>
      <c r="J6513" s="5"/>
    </row>
    <row r="6514" spans="7:10" ht="15" customHeight="1">
      <c r="G6514" s="4"/>
      <c r="J6514" s="5"/>
    </row>
    <row r="6515" spans="7:10" ht="15" customHeight="1">
      <c r="G6515" s="4"/>
      <c r="J6515" s="5"/>
    </row>
    <row r="6516" spans="7:10" ht="15" customHeight="1">
      <c r="G6516" s="4"/>
      <c r="J6516" s="5"/>
    </row>
    <row r="6517" spans="7:10" ht="15" customHeight="1">
      <c r="G6517" s="4"/>
      <c r="J6517" s="5"/>
    </row>
    <row r="6518" spans="7:10" ht="15" customHeight="1">
      <c r="G6518" s="4"/>
      <c r="J6518" s="5"/>
    </row>
    <row r="6519" spans="7:10" ht="15" customHeight="1">
      <c r="G6519" s="4"/>
      <c r="J6519" s="5"/>
    </row>
    <row r="6520" spans="7:10" ht="15" customHeight="1">
      <c r="G6520" s="4"/>
      <c r="J6520" s="5"/>
    </row>
    <row r="6521" spans="7:10" ht="15" customHeight="1">
      <c r="G6521" s="4"/>
      <c r="J6521" s="5"/>
    </row>
    <row r="6522" spans="7:10" ht="15" customHeight="1">
      <c r="G6522" s="4"/>
      <c r="J6522" s="5"/>
    </row>
    <row r="6523" spans="7:10" ht="15" customHeight="1">
      <c r="G6523" s="4"/>
      <c r="J6523" s="5"/>
    </row>
    <row r="6524" spans="7:10" ht="15" customHeight="1">
      <c r="G6524" s="4"/>
      <c r="J6524" s="5"/>
    </row>
    <row r="6525" spans="7:10" ht="15" customHeight="1">
      <c r="G6525" s="4"/>
      <c r="J6525" s="5"/>
    </row>
    <row r="6526" spans="7:10" ht="15" customHeight="1">
      <c r="G6526" s="4"/>
      <c r="J6526" s="5"/>
    </row>
    <row r="6527" spans="7:10" ht="15" customHeight="1">
      <c r="G6527" s="4"/>
      <c r="J6527" s="5"/>
    </row>
    <row r="6528" spans="7:10" ht="15" customHeight="1">
      <c r="G6528" s="4"/>
      <c r="J6528" s="5"/>
    </row>
    <row r="6529" spans="7:10" ht="15" customHeight="1">
      <c r="G6529" s="4"/>
      <c r="J6529" s="5"/>
    </row>
    <row r="6530" spans="7:10" ht="15" customHeight="1">
      <c r="G6530" s="4"/>
      <c r="J6530" s="5"/>
    </row>
    <row r="6531" spans="7:10" ht="15" customHeight="1">
      <c r="G6531" s="4"/>
      <c r="J6531" s="5"/>
    </row>
    <row r="6532" spans="7:10" ht="15" customHeight="1">
      <c r="G6532" s="4"/>
      <c r="J6532" s="5"/>
    </row>
    <row r="6533" spans="7:10" ht="15" customHeight="1">
      <c r="G6533" s="4"/>
      <c r="J6533" s="5"/>
    </row>
    <row r="6534" spans="7:10" ht="15" customHeight="1">
      <c r="G6534" s="4"/>
      <c r="J6534" s="5"/>
    </row>
    <row r="6535" spans="7:10" ht="15" customHeight="1">
      <c r="G6535" s="4"/>
      <c r="J6535" s="5"/>
    </row>
    <row r="6536" spans="7:10" ht="15" customHeight="1">
      <c r="G6536" s="4"/>
      <c r="J6536" s="5"/>
    </row>
    <row r="6537" spans="7:10" ht="15" customHeight="1">
      <c r="G6537" s="4"/>
      <c r="J6537" s="5"/>
    </row>
    <row r="6538" spans="7:10" ht="15" customHeight="1">
      <c r="G6538" s="4"/>
      <c r="J6538" s="5"/>
    </row>
    <row r="6539" spans="7:10" ht="15" customHeight="1">
      <c r="G6539" s="4"/>
      <c r="J6539" s="5"/>
    </row>
    <row r="6540" spans="7:10" ht="15" customHeight="1">
      <c r="G6540" s="4"/>
      <c r="J6540" s="5"/>
    </row>
    <row r="6541" spans="7:10" ht="15" customHeight="1">
      <c r="G6541" s="4"/>
      <c r="J6541" s="5"/>
    </row>
    <row r="6542" spans="7:10" ht="15" customHeight="1">
      <c r="G6542" s="4"/>
      <c r="J6542" s="5"/>
    </row>
    <row r="6543" spans="7:10" ht="15" customHeight="1">
      <c r="G6543" s="4"/>
      <c r="J6543" s="5"/>
    </row>
    <row r="6544" spans="7:10" ht="15" customHeight="1">
      <c r="G6544" s="4"/>
      <c r="J6544" s="5"/>
    </row>
    <row r="6545" spans="7:10" ht="15" customHeight="1">
      <c r="G6545" s="4"/>
      <c r="J6545" s="5"/>
    </row>
    <row r="6546" spans="7:10" ht="15" customHeight="1">
      <c r="G6546" s="4"/>
      <c r="J6546" s="5"/>
    </row>
    <row r="6547" spans="7:10" ht="15" customHeight="1">
      <c r="G6547" s="4"/>
      <c r="J6547" s="5"/>
    </row>
    <row r="6548" spans="7:10" ht="15" customHeight="1">
      <c r="G6548" s="4"/>
      <c r="J6548" s="5"/>
    </row>
    <row r="6549" spans="7:10" ht="15" customHeight="1">
      <c r="G6549" s="4"/>
      <c r="J6549" s="5"/>
    </row>
    <row r="6550" spans="7:10" ht="15" customHeight="1">
      <c r="G6550" s="4"/>
      <c r="J6550" s="5"/>
    </row>
    <row r="6551" spans="7:10" ht="15" customHeight="1">
      <c r="G6551" s="4"/>
      <c r="J6551" s="5"/>
    </row>
    <row r="6552" spans="7:10" ht="15" customHeight="1">
      <c r="G6552" s="4"/>
      <c r="J6552" s="5"/>
    </row>
    <row r="6553" spans="7:10" ht="15" customHeight="1">
      <c r="G6553" s="4"/>
      <c r="J6553" s="5"/>
    </row>
    <row r="6554" spans="7:10" ht="15" customHeight="1">
      <c r="G6554" s="4"/>
      <c r="J6554" s="5"/>
    </row>
    <row r="6555" spans="7:10" ht="15" customHeight="1">
      <c r="G6555" s="4"/>
      <c r="J6555" s="5"/>
    </row>
    <row r="6556" spans="7:10" ht="15" customHeight="1">
      <c r="J6556" s="5"/>
    </row>
    <row r="6557" spans="7:10" ht="15" customHeight="1">
      <c r="J6557" s="5"/>
    </row>
    <row r="6558" spans="7:10" ht="15" customHeight="1">
      <c r="J6558" s="5"/>
    </row>
    <row r="6559" spans="7:10" ht="15" customHeight="1">
      <c r="J6559" s="5"/>
    </row>
    <row r="6560" spans="7:10" ht="15" customHeight="1">
      <c r="J6560" s="5"/>
    </row>
    <row r="6561" spans="10:10" ht="15" customHeight="1">
      <c r="J6561" s="5"/>
    </row>
    <row r="6562" spans="10:10" ht="15" customHeight="1">
      <c r="J6562" s="5"/>
    </row>
    <row r="6563" spans="10:10" ht="15" customHeight="1">
      <c r="J6563" s="5"/>
    </row>
    <row r="6564" spans="10:10" ht="15" customHeight="1">
      <c r="J6564" s="5"/>
    </row>
    <row r="6565" spans="10:10" ht="15" customHeight="1">
      <c r="J6565" s="5"/>
    </row>
    <row r="6566" spans="10:10" ht="15" customHeight="1">
      <c r="J6566" s="5"/>
    </row>
    <row r="6567" spans="10:10" ht="15" customHeight="1">
      <c r="J6567" s="5"/>
    </row>
    <row r="6568" spans="10:10" ht="15" customHeight="1">
      <c r="J6568" s="5"/>
    </row>
    <row r="6569" spans="10:10" ht="15" customHeight="1">
      <c r="J6569" s="5"/>
    </row>
    <row r="6570" spans="10:10" ht="15" customHeight="1">
      <c r="J6570" s="5"/>
    </row>
    <row r="6571" spans="10:10" ht="15" customHeight="1">
      <c r="J6571" s="5"/>
    </row>
    <row r="6572" spans="10:10" ht="15" customHeight="1">
      <c r="J6572" s="5"/>
    </row>
    <row r="6573" spans="10:10" ht="15" customHeight="1">
      <c r="J6573" s="5"/>
    </row>
    <row r="6574" spans="10:10" ht="15" customHeight="1">
      <c r="J6574" s="5"/>
    </row>
    <row r="6575" spans="10:10" ht="15" customHeight="1">
      <c r="J6575" s="5"/>
    </row>
    <row r="6576" spans="10:10" ht="15" customHeight="1">
      <c r="J6576" s="5"/>
    </row>
    <row r="6577" spans="10:10" ht="15" customHeight="1">
      <c r="J6577" s="5"/>
    </row>
    <row r="6578" spans="10:10" ht="15" customHeight="1">
      <c r="J6578" s="5"/>
    </row>
    <row r="6579" spans="10:10" ht="15" customHeight="1">
      <c r="J6579" s="5"/>
    </row>
    <row r="6580" spans="10:10" ht="15" customHeight="1">
      <c r="J6580" s="5"/>
    </row>
    <row r="6581" spans="10:10" ht="15" customHeight="1">
      <c r="J6581" s="5"/>
    </row>
    <row r="6582" spans="10:10" ht="15" customHeight="1">
      <c r="J6582" s="5"/>
    </row>
    <row r="6583" spans="10:10" ht="15" customHeight="1">
      <c r="J6583" s="5"/>
    </row>
    <row r="6584" spans="10:10" ht="15" customHeight="1">
      <c r="J6584" s="5"/>
    </row>
    <row r="6585" spans="10:10" ht="15" customHeight="1">
      <c r="J6585" s="5"/>
    </row>
    <row r="6586" spans="10:10" ht="15" customHeight="1">
      <c r="J6586" s="5"/>
    </row>
    <row r="6587" spans="10:10" ht="15" customHeight="1">
      <c r="J6587" s="5"/>
    </row>
    <row r="6588" spans="10:10" ht="15" customHeight="1">
      <c r="J6588" s="5"/>
    </row>
    <row r="6589" spans="10:10" ht="15" customHeight="1">
      <c r="J6589" s="5"/>
    </row>
    <row r="6590" spans="10:10" ht="15" customHeight="1">
      <c r="J6590" s="5"/>
    </row>
    <row r="6591" spans="10:10" ht="15" customHeight="1">
      <c r="J6591" s="5"/>
    </row>
    <row r="6592" spans="10:10" ht="15" customHeight="1">
      <c r="J6592" s="5"/>
    </row>
    <row r="6593" spans="10:10" ht="15" customHeight="1">
      <c r="J6593" s="5"/>
    </row>
    <row r="6594" spans="10:10" ht="15" customHeight="1">
      <c r="J6594" s="5"/>
    </row>
    <row r="6595" spans="10:10" ht="15" customHeight="1">
      <c r="J6595" s="5"/>
    </row>
    <row r="6596" spans="10:10" ht="15" customHeight="1">
      <c r="J6596" s="5"/>
    </row>
    <row r="6597" spans="10:10" ht="15" customHeight="1">
      <c r="J6597" s="5"/>
    </row>
    <row r="6598" spans="10:10" ht="15" customHeight="1">
      <c r="J6598" s="5"/>
    </row>
    <row r="6599" spans="10:10" ht="15" customHeight="1">
      <c r="J6599" s="5"/>
    </row>
    <row r="6600" spans="10:10" ht="15" customHeight="1">
      <c r="J6600" s="5"/>
    </row>
    <row r="6601" spans="10:10" ht="15" customHeight="1">
      <c r="J6601" s="5"/>
    </row>
    <row r="6602" spans="10:10" ht="15" customHeight="1">
      <c r="J6602" s="5"/>
    </row>
    <row r="6603" spans="10:10" ht="15" customHeight="1">
      <c r="J6603" s="5"/>
    </row>
    <row r="6604" spans="10:10" ht="15" customHeight="1">
      <c r="J6604" s="5"/>
    </row>
    <row r="6605" spans="10:10" ht="15" customHeight="1">
      <c r="J6605" s="5"/>
    </row>
    <row r="6606" spans="10:10" ht="15" customHeight="1">
      <c r="J6606" s="5"/>
    </row>
    <row r="6607" spans="10:10" ht="15" customHeight="1">
      <c r="J6607" s="5"/>
    </row>
    <row r="6608" spans="10:10" ht="15" customHeight="1">
      <c r="J6608" s="5"/>
    </row>
    <row r="6609" spans="10:10" ht="15" customHeight="1">
      <c r="J6609" s="5"/>
    </row>
    <row r="6610" spans="10:10" ht="15" customHeight="1">
      <c r="J6610" s="5"/>
    </row>
    <row r="6611" spans="10:10" ht="15" customHeight="1">
      <c r="J6611" s="5"/>
    </row>
    <row r="6612" spans="10:10" ht="15" customHeight="1">
      <c r="J6612" s="5"/>
    </row>
    <row r="6613" spans="10:10" ht="15" customHeight="1">
      <c r="J6613" s="5"/>
    </row>
    <row r="6614" spans="10:10" ht="15" customHeight="1">
      <c r="J6614" s="5"/>
    </row>
    <row r="6615" spans="10:10" ht="15" customHeight="1">
      <c r="J6615" s="5"/>
    </row>
    <row r="6616" spans="10:10" ht="15" customHeight="1">
      <c r="J6616" s="5"/>
    </row>
    <row r="6617" spans="10:10" ht="15" customHeight="1">
      <c r="J6617" s="5"/>
    </row>
    <row r="6618" spans="10:10" ht="15" customHeight="1">
      <c r="J6618" s="5"/>
    </row>
    <row r="6619" spans="10:10" ht="15" customHeight="1">
      <c r="J6619" s="5"/>
    </row>
    <row r="6620" spans="10:10" ht="15" customHeight="1">
      <c r="J6620" s="5"/>
    </row>
    <row r="6621" spans="10:10" ht="15" customHeight="1">
      <c r="J6621" s="5"/>
    </row>
    <row r="6622" spans="10:10" ht="15" customHeight="1">
      <c r="J6622" s="5"/>
    </row>
    <row r="6623" spans="10:10" ht="15" customHeight="1">
      <c r="J6623" s="5"/>
    </row>
    <row r="6624" spans="10:10" ht="15" customHeight="1">
      <c r="J6624" s="5"/>
    </row>
    <row r="6625" spans="10:10" ht="15" customHeight="1">
      <c r="J6625" s="5"/>
    </row>
    <row r="6626" spans="10:10" ht="15" customHeight="1">
      <c r="J6626" s="5"/>
    </row>
    <row r="6627" spans="10:10" ht="15" customHeight="1">
      <c r="J6627" s="5"/>
    </row>
    <row r="6628" spans="10:10" ht="15" customHeight="1">
      <c r="J6628" s="5"/>
    </row>
    <row r="6629" spans="10:10" ht="15" customHeight="1">
      <c r="J6629" s="5"/>
    </row>
    <row r="6630" spans="10:10" ht="15" customHeight="1">
      <c r="J6630" s="5"/>
    </row>
    <row r="6631" spans="10:10" ht="15" customHeight="1">
      <c r="J6631" s="5"/>
    </row>
    <row r="6632" spans="10:10" ht="15" customHeight="1">
      <c r="J6632" s="5"/>
    </row>
    <row r="6633" spans="10:10" ht="15" customHeight="1">
      <c r="J6633" s="5"/>
    </row>
    <row r="6634" spans="10:10" ht="15" customHeight="1">
      <c r="J6634" s="5"/>
    </row>
    <row r="6635" spans="10:10" ht="15" customHeight="1">
      <c r="J6635" s="5"/>
    </row>
    <row r="6636" spans="10:10" ht="15" customHeight="1">
      <c r="J6636" s="5"/>
    </row>
    <row r="6637" spans="10:10" ht="15" customHeight="1">
      <c r="J6637" s="5"/>
    </row>
    <row r="6638" spans="10:10" ht="15" customHeight="1">
      <c r="J6638" s="5"/>
    </row>
    <row r="6639" spans="10:10" ht="15" customHeight="1">
      <c r="J6639" s="5"/>
    </row>
    <row r="6640" spans="10:10" ht="15" customHeight="1">
      <c r="J6640" s="5"/>
    </row>
    <row r="6641" spans="10:10" ht="15" customHeight="1">
      <c r="J6641" s="5"/>
    </row>
    <row r="6642" spans="10:10" ht="15" customHeight="1">
      <c r="J6642" s="5"/>
    </row>
    <row r="6643" spans="10:10" ht="15" customHeight="1">
      <c r="J6643" s="5"/>
    </row>
    <row r="6644" spans="10:10" ht="15" customHeight="1">
      <c r="J6644" s="5"/>
    </row>
    <row r="6645" spans="10:10" ht="15" customHeight="1">
      <c r="J6645" s="5"/>
    </row>
    <row r="6646" spans="10:10" ht="15" customHeight="1">
      <c r="J6646" s="5"/>
    </row>
    <row r="6647" spans="10:10" ht="15" customHeight="1">
      <c r="J6647" s="5"/>
    </row>
    <row r="6648" spans="10:10" ht="15" customHeight="1">
      <c r="J6648" s="5"/>
    </row>
    <row r="6649" spans="10:10" ht="15" customHeight="1">
      <c r="J6649" s="5"/>
    </row>
    <row r="6650" spans="10:10" ht="15" customHeight="1">
      <c r="J6650" s="5"/>
    </row>
    <row r="6651" spans="10:10" ht="15" customHeight="1">
      <c r="J6651" s="5"/>
    </row>
    <row r="6652" spans="10:10" ht="15" customHeight="1">
      <c r="J6652" s="5"/>
    </row>
    <row r="6653" spans="10:10" ht="15" customHeight="1">
      <c r="J6653" s="5"/>
    </row>
    <row r="6654" spans="10:10" ht="15" customHeight="1">
      <c r="J6654" s="5"/>
    </row>
    <row r="6655" spans="10:10" ht="15" customHeight="1">
      <c r="J6655" s="5"/>
    </row>
    <row r="6656" spans="10:10" ht="15" customHeight="1">
      <c r="J6656" s="5"/>
    </row>
    <row r="6657" spans="10:10" ht="15" customHeight="1">
      <c r="J6657" s="5"/>
    </row>
    <row r="6658" spans="10:10" ht="15" customHeight="1">
      <c r="J6658" s="5"/>
    </row>
    <row r="6659" spans="10:10" ht="15" customHeight="1">
      <c r="J6659" s="5"/>
    </row>
    <row r="6660" spans="10:10" ht="15" customHeight="1">
      <c r="J6660" s="5"/>
    </row>
    <row r="6661" spans="10:10" ht="15" customHeight="1">
      <c r="J6661" s="5"/>
    </row>
    <row r="6662" spans="10:10" ht="15" customHeight="1">
      <c r="J6662" s="5"/>
    </row>
    <row r="6663" spans="10:10" ht="15" customHeight="1">
      <c r="J6663" s="5"/>
    </row>
    <row r="6664" spans="10:10" ht="15" customHeight="1">
      <c r="J6664" s="5"/>
    </row>
    <row r="6665" spans="10:10" ht="15" customHeight="1">
      <c r="J6665" s="5"/>
    </row>
    <row r="6666" spans="10:10" ht="15" customHeight="1">
      <c r="J6666" s="5"/>
    </row>
    <row r="6667" spans="10:10" ht="15" customHeight="1">
      <c r="J6667" s="5"/>
    </row>
    <row r="6668" spans="10:10" ht="15" customHeight="1">
      <c r="J6668" s="5"/>
    </row>
    <row r="6669" spans="10:10" ht="15" customHeight="1">
      <c r="J6669" s="5"/>
    </row>
    <row r="6670" spans="10:10" ht="15" customHeight="1">
      <c r="J6670" s="5"/>
    </row>
    <row r="6671" spans="10:10" ht="15" customHeight="1">
      <c r="J6671" s="5"/>
    </row>
    <row r="6672" spans="10:10" ht="15" customHeight="1">
      <c r="J6672" s="5"/>
    </row>
    <row r="6673" spans="10:10" ht="15" customHeight="1">
      <c r="J6673" s="5"/>
    </row>
    <row r="6674" spans="10:10" ht="15" customHeight="1">
      <c r="J6674" s="5"/>
    </row>
    <row r="6675" spans="10:10" ht="15" customHeight="1">
      <c r="J6675" s="5"/>
    </row>
    <row r="6676" spans="10:10" ht="15" customHeight="1">
      <c r="J6676" s="5"/>
    </row>
    <row r="6677" spans="10:10" ht="15" customHeight="1">
      <c r="J6677" s="5"/>
    </row>
    <row r="6678" spans="10:10" ht="15" customHeight="1">
      <c r="J6678" s="5"/>
    </row>
    <row r="6679" spans="10:10" ht="15" customHeight="1">
      <c r="J6679" s="5"/>
    </row>
    <row r="6680" spans="10:10" ht="15" customHeight="1">
      <c r="J6680" s="5"/>
    </row>
    <row r="6681" spans="10:10" ht="15" customHeight="1">
      <c r="J6681" s="5"/>
    </row>
    <row r="6682" spans="10:10" ht="15" customHeight="1">
      <c r="J6682" s="5"/>
    </row>
    <row r="6683" spans="10:10" ht="15" customHeight="1">
      <c r="J6683" s="5"/>
    </row>
    <row r="6684" spans="10:10" ht="15" customHeight="1">
      <c r="J6684" s="5"/>
    </row>
    <row r="6685" spans="10:10" ht="15" customHeight="1">
      <c r="J6685" s="5"/>
    </row>
    <row r="6686" spans="10:10" ht="15" customHeight="1">
      <c r="J6686" s="5"/>
    </row>
    <row r="6687" spans="10:10" ht="15" customHeight="1">
      <c r="J6687" s="5"/>
    </row>
    <row r="6688" spans="10:10" ht="15" customHeight="1">
      <c r="J6688" s="5"/>
    </row>
    <row r="6689" spans="10:10" ht="15" customHeight="1">
      <c r="J6689" s="5"/>
    </row>
    <row r="6690" spans="10:10" ht="15" customHeight="1">
      <c r="J6690" s="5"/>
    </row>
    <row r="6691" spans="10:10" ht="15" customHeight="1">
      <c r="J6691" s="5"/>
    </row>
    <row r="6692" spans="10:10" ht="15" customHeight="1">
      <c r="J6692" s="5"/>
    </row>
    <row r="6693" spans="10:10" ht="15" customHeight="1">
      <c r="J6693" s="5"/>
    </row>
    <row r="6694" spans="10:10" ht="15" customHeight="1">
      <c r="J6694" s="5"/>
    </row>
    <row r="6695" spans="10:10" ht="15" customHeight="1">
      <c r="J6695" s="5"/>
    </row>
    <row r="6696" spans="10:10" ht="15" customHeight="1">
      <c r="J6696" s="5"/>
    </row>
    <row r="6697" spans="10:10" ht="15" customHeight="1">
      <c r="J6697" s="5"/>
    </row>
    <row r="6698" spans="10:10" ht="15" customHeight="1">
      <c r="J6698" s="5"/>
    </row>
    <row r="6699" spans="10:10" ht="15" customHeight="1">
      <c r="J6699" s="5"/>
    </row>
    <row r="6700" spans="10:10" ht="15" customHeight="1">
      <c r="J6700" s="5"/>
    </row>
    <row r="6701" spans="10:10" ht="15" customHeight="1">
      <c r="J6701" s="5"/>
    </row>
    <row r="6702" spans="10:10" ht="15" customHeight="1">
      <c r="J6702" s="5"/>
    </row>
    <row r="6703" spans="10:10" ht="15" customHeight="1">
      <c r="J6703" s="5"/>
    </row>
    <row r="6704" spans="10:10" ht="15" customHeight="1">
      <c r="J6704" s="5"/>
    </row>
    <row r="6705" spans="10:10" ht="15" customHeight="1">
      <c r="J6705" s="5"/>
    </row>
    <row r="6706" spans="10:10" ht="15" customHeight="1">
      <c r="J6706" s="5"/>
    </row>
    <row r="6707" spans="10:10" ht="15" customHeight="1">
      <c r="J6707" s="5"/>
    </row>
    <row r="6708" spans="10:10" ht="15" customHeight="1">
      <c r="J6708" s="5"/>
    </row>
    <row r="6709" spans="10:10" ht="15" customHeight="1">
      <c r="J6709" s="5"/>
    </row>
    <row r="6710" spans="10:10" ht="15" customHeight="1">
      <c r="J6710" s="5"/>
    </row>
    <row r="6711" spans="10:10" ht="15" customHeight="1">
      <c r="J6711" s="5"/>
    </row>
    <row r="6712" spans="10:10" ht="15" customHeight="1">
      <c r="J6712" s="5"/>
    </row>
    <row r="6713" spans="10:10" ht="15" customHeight="1">
      <c r="J6713" s="5"/>
    </row>
    <row r="6714" spans="10:10" ht="15" customHeight="1">
      <c r="J6714" s="5"/>
    </row>
    <row r="6715" spans="10:10" ht="15" customHeight="1">
      <c r="J6715" s="5"/>
    </row>
    <row r="6716" spans="10:10" ht="15" customHeight="1">
      <c r="J6716" s="5"/>
    </row>
    <row r="6717" spans="10:10" ht="15" customHeight="1">
      <c r="J6717" s="5"/>
    </row>
    <row r="6718" spans="10:10" ht="15" customHeight="1">
      <c r="J6718" s="5"/>
    </row>
    <row r="6719" spans="10:10" ht="15" customHeight="1">
      <c r="J6719" s="5"/>
    </row>
    <row r="6720" spans="10:10" ht="15" customHeight="1">
      <c r="J6720" s="5"/>
    </row>
    <row r="6721" spans="10:10" ht="15" customHeight="1">
      <c r="J6721" s="5"/>
    </row>
    <row r="6722" spans="10:10" ht="15" customHeight="1">
      <c r="J6722" s="5"/>
    </row>
    <row r="6723" spans="10:10" ht="15" customHeight="1">
      <c r="J6723" s="5"/>
    </row>
    <row r="6724" spans="10:10" ht="15" customHeight="1">
      <c r="J6724" s="5"/>
    </row>
    <row r="6725" spans="10:10" ht="15" customHeight="1">
      <c r="J6725" s="5"/>
    </row>
    <row r="6726" spans="10:10" ht="15" customHeight="1">
      <c r="J6726" s="5"/>
    </row>
    <row r="6727" spans="10:10" ht="15" customHeight="1">
      <c r="J6727" s="5"/>
    </row>
    <row r="6728" spans="10:10" ht="15" customHeight="1">
      <c r="J6728" s="5"/>
    </row>
    <row r="6729" spans="10:10" ht="15" customHeight="1">
      <c r="J6729" s="5"/>
    </row>
    <row r="6730" spans="10:10" ht="15" customHeight="1">
      <c r="J6730" s="5"/>
    </row>
    <row r="6731" spans="10:10" ht="15" customHeight="1">
      <c r="J6731" s="5"/>
    </row>
    <row r="6732" spans="10:10" ht="15" customHeight="1">
      <c r="J6732" s="5"/>
    </row>
    <row r="6733" spans="10:10" ht="15" customHeight="1">
      <c r="J6733" s="5"/>
    </row>
    <row r="6734" spans="10:10" ht="15" customHeight="1">
      <c r="J6734" s="5"/>
    </row>
    <row r="6735" spans="10:10" ht="15" customHeight="1">
      <c r="J6735" s="5"/>
    </row>
    <row r="6736" spans="10:10" ht="15" customHeight="1">
      <c r="J6736" s="5"/>
    </row>
    <row r="6737" spans="10:10" ht="15" customHeight="1">
      <c r="J6737" s="5"/>
    </row>
    <row r="6738" spans="10:10" ht="15" customHeight="1">
      <c r="J6738" s="5"/>
    </row>
    <row r="6739" spans="10:10" ht="15" customHeight="1">
      <c r="J6739" s="5"/>
    </row>
    <row r="6740" spans="10:10" ht="15" customHeight="1">
      <c r="J6740" s="5"/>
    </row>
    <row r="6741" spans="10:10" ht="15" customHeight="1">
      <c r="J6741" s="5"/>
    </row>
    <row r="6742" spans="10:10" ht="15" customHeight="1">
      <c r="J6742" s="5"/>
    </row>
    <row r="6743" spans="10:10" ht="15" customHeight="1">
      <c r="J6743" s="5"/>
    </row>
    <row r="6744" spans="10:10" ht="15" customHeight="1">
      <c r="J6744" s="5"/>
    </row>
    <row r="6745" spans="10:10" ht="15" customHeight="1">
      <c r="J6745" s="5"/>
    </row>
    <row r="6746" spans="10:10" ht="15" customHeight="1">
      <c r="J6746" s="5"/>
    </row>
    <row r="6747" spans="10:10" ht="15" customHeight="1">
      <c r="J6747" s="5"/>
    </row>
    <row r="6748" spans="10:10" ht="15" customHeight="1">
      <c r="J6748" s="5"/>
    </row>
    <row r="6749" spans="10:10" ht="15" customHeight="1">
      <c r="J6749" s="5"/>
    </row>
    <row r="6750" spans="10:10" ht="15" customHeight="1">
      <c r="J6750" s="5"/>
    </row>
    <row r="6751" spans="10:10" ht="15" customHeight="1">
      <c r="J6751" s="5"/>
    </row>
    <row r="6752" spans="10:10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</sheetData>
  <mergeCells count="260"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P4781:P4782"/>
    <mergeCell ref="B6200:M6200"/>
    <mergeCell ref="B5744:M5745"/>
    <mergeCell ref="B5570:M5570"/>
    <mergeCell ref="B5318:D5318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Q6051:Q6052"/>
    <mergeCell ref="P6052:P6056"/>
    <mergeCell ref="B6017:M6018"/>
    <mergeCell ref="P5954:P5959"/>
    <mergeCell ref="Q5951:Q5952"/>
    <mergeCell ref="B5653:M5653"/>
    <mergeCell ref="B5585:M5585"/>
    <mergeCell ref="B5929:M5929"/>
    <mergeCell ref="B5856:M5856"/>
    <mergeCell ref="P5840:P5842"/>
    <mergeCell ref="B5824:M5825"/>
    <mergeCell ref="B5845:M5845"/>
    <mergeCell ref="P5239:Q5243"/>
    <mergeCell ref="B5228:D5228"/>
    <mergeCell ref="B5272:D5272"/>
    <mergeCell ref="P5276:P5277"/>
    <mergeCell ref="B5249:D5249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B5023:M5023"/>
    <mergeCell ref="B5011:M5012"/>
    <mergeCell ref="P5002:P500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3424:U3424"/>
    <mergeCell ref="Q3379:U3380"/>
    <mergeCell ref="Q3310:U3311"/>
    <mergeCell ref="B4480:D4480"/>
    <mergeCell ref="P4481:Q4481"/>
    <mergeCell ref="F4460:I4461"/>
    <mergeCell ref="B4367:D4367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170:U3172"/>
    <mergeCell ref="F2866:I2867"/>
    <mergeCell ref="Q3399:U3399"/>
    <mergeCell ref="F3574:I3574"/>
    <mergeCell ref="F3569:I3570"/>
    <mergeCell ref="B4028:D4028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B5046:D5046"/>
    <mergeCell ref="B5043:M5043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B4163:D4163"/>
    <mergeCell ref="B6472:M6472"/>
    <mergeCell ref="B6408:M6409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P4688:P469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52"/>
  <sheetViews>
    <sheetView zoomScaleNormal="100" workbookViewId="0">
      <pane xSplit="1" ySplit="2" topLeftCell="B4029" activePane="bottomRight" state="frozen"/>
      <selection pane="topRight" activeCell="B1" sqref="B1"/>
      <selection pane="bottomLeft" activeCell="A3" sqref="A3"/>
      <selection pane="bottomRight" activeCell="E4054" sqref="E4054"/>
    </sheetView>
  </sheetViews>
  <sheetFormatPr defaultColWidth="8.8984375" defaultRowHeight="15" customHeight="1"/>
  <cols>
    <col min="1" max="1" width="10.3984375" style="410" customWidth="1"/>
    <col min="2" max="2" width="9.296875" style="411" customWidth="1"/>
    <col min="3" max="3" width="9.3984375" style="411" customWidth="1"/>
    <col min="4" max="4" width="8" style="412" customWidth="1"/>
    <col min="5" max="6" width="9.59765625" style="413" customWidth="1"/>
    <col min="7" max="7" width="9.19921875" style="414" hidden="1" customWidth="1"/>
    <col min="8" max="8" width="8" style="402" hidden="1" customWidth="1"/>
    <col min="9" max="9" width="9.19921875" style="403" hidden="1" customWidth="1"/>
    <col min="10" max="16384" width="8.8984375" style="404"/>
  </cols>
  <sheetData>
    <row r="1" spans="1:9" ht="15" customHeight="1">
      <c r="A1" s="769" t="s">
        <v>64</v>
      </c>
      <c r="B1" s="769"/>
      <c r="C1" s="769"/>
      <c r="D1" s="769"/>
      <c r="E1" s="769"/>
      <c r="F1" s="769"/>
      <c r="G1" s="769"/>
    </row>
    <row r="2" spans="1:9" s="409" customFormat="1" ht="15" customHeight="1">
      <c r="A2" s="405" t="s">
        <v>0</v>
      </c>
      <c r="B2" s="406" t="s">
        <v>65</v>
      </c>
      <c r="C2" s="406" t="s">
        <v>66</v>
      </c>
      <c r="D2" s="406" t="s">
        <v>67</v>
      </c>
      <c r="E2" s="407" t="s">
        <v>68</v>
      </c>
      <c r="F2" s="407" t="s">
        <v>69</v>
      </c>
      <c r="G2" s="408" t="s">
        <v>70</v>
      </c>
      <c r="H2" s="409" t="s">
        <v>71</v>
      </c>
      <c r="I2" s="406" t="s">
        <v>72</v>
      </c>
    </row>
    <row r="3" spans="1:9" ht="15" customHeight="1">
      <c r="A3" s="410">
        <v>39084</v>
      </c>
      <c r="C3" s="412"/>
      <c r="D3" s="412">
        <v>5350</v>
      </c>
    </row>
    <row r="4" spans="1:9" ht="15" customHeight="1">
      <c r="A4" s="410">
        <v>39085</v>
      </c>
      <c r="C4" s="412"/>
      <c r="D4" s="412">
        <v>5350</v>
      </c>
    </row>
    <row r="5" spans="1:9" ht="15" customHeight="1">
      <c r="A5" s="410">
        <v>39086</v>
      </c>
      <c r="C5" s="412"/>
      <c r="D5" s="412">
        <v>5350</v>
      </c>
    </row>
    <row r="6" spans="1:9" ht="15" customHeight="1">
      <c r="A6" s="410">
        <v>39087</v>
      </c>
      <c r="C6" s="412"/>
      <c r="D6" s="412">
        <v>5350</v>
      </c>
    </row>
    <row r="7" spans="1:9" ht="15" customHeight="1">
      <c r="A7" s="410">
        <v>39090</v>
      </c>
      <c r="C7" s="412"/>
      <c r="D7" s="412">
        <v>5350</v>
      </c>
    </row>
    <row r="8" spans="1:9" ht="15" customHeight="1">
      <c r="A8" s="410">
        <v>39091</v>
      </c>
      <c r="C8" s="412"/>
      <c r="D8" s="412">
        <v>5350</v>
      </c>
    </row>
    <row r="9" spans="1:9" ht="15" customHeight="1">
      <c r="A9" s="410">
        <v>39092</v>
      </c>
      <c r="C9" s="412"/>
      <c r="D9" s="412">
        <v>5350</v>
      </c>
    </row>
    <row r="10" spans="1:9" ht="15" customHeight="1">
      <c r="A10" s="410">
        <v>39093</v>
      </c>
      <c r="C10" s="412"/>
      <c r="D10" s="412">
        <v>5350</v>
      </c>
    </row>
    <row r="11" spans="1:9" ht="15" customHeight="1">
      <c r="A11" s="410">
        <v>39094</v>
      </c>
      <c r="C11" s="412"/>
      <c r="D11" s="412">
        <v>5350</v>
      </c>
    </row>
    <row r="12" spans="1:9" ht="15" customHeight="1">
      <c r="A12" s="410">
        <v>39097</v>
      </c>
      <c r="C12" s="412"/>
      <c r="D12" s="412">
        <v>5350</v>
      </c>
    </row>
    <row r="13" spans="1:9" ht="15" customHeight="1">
      <c r="A13" s="410">
        <v>39098</v>
      </c>
      <c r="C13" s="412"/>
      <c r="D13" s="412">
        <v>5350</v>
      </c>
    </row>
    <row r="14" spans="1:9" ht="15" customHeight="1">
      <c r="A14" s="410">
        <v>39099</v>
      </c>
      <c r="C14" s="412"/>
      <c r="D14" s="412">
        <v>5350</v>
      </c>
    </row>
    <row r="15" spans="1:9" ht="15" customHeight="1">
      <c r="A15" s="410">
        <v>39100</v>
      </c>
      <c r="C15" s="412"/>
      <c r="D15" s="412">
        <v>5350</v>
      </c>
    </row>
    <row r="16" spans="1:9" ht="15" customHeight="1">
      <c r="A16" s="410">
        <v>39101</v>
      </c>
      <c r="C16" s="412"/>
      <c r="D16" s="412">
        <v>5350</v>
      </c>
    </row>
    <row r="17" spans="1:7" ht="15" customHeight="1">
      <c r="A17" s="410">
        <v>39104</v>
      </c>
      <c r="C17" s="412"/>
      <c r="D17" s="412">
        <v>5350</v>
      </c>
    </row>
    <row r="18" spans="1:7" ht="15" customHeight="1">
      <c r="A18" s="410">
        <v>39105</v>
      </c>
      <c r="C18" s="412"/>
      <c r="D18" s="412">
        <v>5350</v>
      </c>
    </row>
    <row r="19" spans="1:7" ht="15" customHeight="1">
      <c r="A19" s="410">
        <v>39106</v>
      </c>
      <c r="C19" s="412"/>
      <c r="D19" s="412">
        <v>5350</v>
      </c>
    </row>
    <row r="20" spans="1:7" ht="15" customHeight="1">
      <c r="A20" s="410">
        <v>39107</v>
      </c>
      <c r="C20" s="412"/>
      <c r="D20" s="412">
        <v>5350</v>
      </c>
    </row>
    <row r="21" spans="1:7" ht="15" customHeight="1" thickBot="1">
      <c r="A21" s="415">
        <v>39108</v>
      </c>
      <c r="B21" s="416"/>
      <c r="C21" s="417"/>
      <c r="D21" s="417">
        <v>5350</v>
      </c>
      <c r="E21" s="418">
        <f>AVERAGE(D3:D21)</f>
        <v>5350</v>
      </c>
      <c r="F21" s="418"/>
      <c r="G21" s="419"/>
    </row>
    <row r="22" spans="1:7" ht="15" customHeight="1">
      <c r="A22" s="410">
        <v>39114</v>
      </c>
      <c r="B22" s="420"/>
      <c r="C22" s="421"/>
      <c r="D22" s="421">
        <v>5350</v>
      </c>
    </row>
    <row r="23" spans="1:7" ht="15" customHeight="1">
      <c r="A23" s="410">
        <v>39115</v>
      </c>
      <c r="C23" s="412"/>
      <c r="D23" s="412">
        <v>5350</v>
      </c>
    </row>
    <row r="24" spans="1:7" ht="15" customHeight="1">
      <c r="A24" s="410">
        <v>39118</v>
      </c>
      <c r="C24" s="412"/>
      <c r="D24" s="412">
        <v>5350</v>
      </c>
    </row>
    <row r="25" spans="1:7" ht="15" customHeight="1">
      <c r="A25" s="410">
        <v>39119</v>
      </c>
      <c r="C25" s="412"/>
      <c r="D25" s="412">
        <v>5350</v>
      </c>
    </row>
    <row r="26" spans="1:7" ht="15" customHeight="1">
      <c r="A26" s="410">
        <v>39120</v>
      </c>
      <c r="C26" s="412"/>
      <c r="D26" s="412">
        <v>5350</v>
      </c>
    </row>
    <row r="27" spans="1:7" ht="15" customHeight="1">
      <c r="A27" s="410">
        <v>39121</v>
      </c>
      <c r="C27" s="412"/>
      <c r="D27" s="412">
        <v>5350</v>
      </c>
    </row>
    <row r="28" spans="1:7" ht="15" customHeight="1">
      <c r="A28" s="410">
        <v>39122</v>
      </c>
      <c r="C28" s="412"/>
      <c r="D28" s="412">
        <v>5350</v>
      </c>
    </row>
    <row r="29" spans="1:7" ht="15" customHeight="1">
      <c r="A29" s="410">
        <v>39125</v>
      </c>
      <c r="C29" s="412"/>
      <c r="D29" s="412">
        <v>5350</v>
      </c>
    </row>
    <row r="30" spans="1:7" ht="15" customHeight="1">
      <c r="A30" s="410">
        <v>39126</v>
      </c>
      <c r="C30" s="412"/>
      <c r="D30" s="412">
        <v>5350</v>
      </c>
    </row>
    <row r="31" spans="1:7" ht="15" customHeight="1">
      <c r="A31" s="410">
        <v>39127</v>
      </c>
      <c r="C31" s="412"/>
      <c r="D31" s="412">
        <v>5350</v>
      </c>
    </row>
    <row r="32" spans="1:7" ht="15" customHeight="1">
      <c r="A32" s="410">
        <v>39128</v>
      </c>
      <c r="C32" s="412"/>
      <c r="D32" s="412">
        <v>5350</v>
      </c>
    </row>
    <row r="33" spans="1:6" ht="15" customHeight="1">
      <c r="A33" s="410">
        <v>39129</v>
      </c>
      <c r="C33" s="412"/>
      <c r="D33" s="412">
        <v>5350</v>
      </c>
    </row>
    <row r="34" spans="1:6" ht="15" customHeight="1">
      <c r="A34" s="410">
        <v>39132</v>
      </c>
      <c r="C34" s="412"/>
      <c r="D34" s="412">
        <v>5350</v>
      </c>
    </row>
    <row r="35" spans="1:6" ht="15" customHeight="1">
      <c r="A35" s="410">
        <v>39133</v>
      </c>
      <c r="C35" s="412"/>
      <c r="D35" s="412">
        <v>5350</v>
      </c>
    </row>
    <row r="36" spans="1:6" ht="15" customHeight="1">
      <c r="A36" s="410">
        <v>39134</v>
      </c>
      <c r="C36" s="412"/>
      <c r="D36" s="412">
        <v>5350</v>
      </c>
    </row>
    <row r="37" spans="1:6" ht="15" customHeight="1">
      <c r="A37" s="410">
        <v>39135</v>
      </c>
      <c r="C37" s="412"/>
      <c r="D37" s="412">
        <v>5350</v>
      </c>
    </row>
    <row r="38" spans="1:6" ht="15" customHeight="1">
      <c r="A38" s="410">
        <v>39136</v>
      </c>
      <c r="C38" s="412"/>
      <c r="D38" s="412">
        <v>5450</v>
      </c>
    </row>
    <row r="39" spans="1:6" ht="15" customHeight="1">
      <c r="A39" s="410">
        <v>39139</v>
      </c>
      <c r="C39" s="412"/>
      <c r="D39" s="412">
        <v>5450</v>
      </c>
    </row>
    <row r="40" spans="1:6" ht="15" customHeight="1">
      <c r="A40" s="410">
        <v>39140</v>
      </c>
      <c r="C40" s="412"/>
      <c r="D40" s="412">
        <v>5450</v>
      </c>
    </row>
    <row r="41" spans="1:6" ht="15" customHeight="1" thickBot="1">
      <c r="A41" s="415">
        <v>39141</v>
      </c>
      <c r="B41" s="416"/>
      <c r="C41" s="417"/>
      <c r="D41" s="417">
        <v>5450</v>
      </c>
      <c r="E41" s="418">
        <f>AVERAGE(D22:D41)</f>
        <v>5370</v>
      </c>
      <c r="F41" s="422"/>
    </row>
    <row r="42" spans="1:6" ht="15" customHeight="1">
      <c r="A42" s="410">
        <v>39142</v>
      </c>
      <c r="B42" s="420"/>
      <c r="C42" s="421"/>
      <c r="D42" s="421">
        <v>5450</v>
      </c>
      <c r="E42" s="422"/>
      <c r="F42" s="422"/>
    </row>
    <row r="43" spans="1:6" ht="15" customHeight="1">
      <c r="A43" s="410">
        <v>39143</v>
      </c>
      <c r="C43" s="412"/>
      <c r="D43" s="412">
        <v>5450</v>
      </c>
    </row>
    <row r="44" spans="1:6" ht="15" customHeight="1">
      <c r="A44" s="410">
        <v>39146</v>
      </c>
      <c r="C44" s="412"/>
      <c r="D44" s="412">
        <v>5450</v>
      </c>
    </row>
    <row r="45" spans="1:6" ht="15" customHeight="1">
      <c r="A45" s="410">
        <v>39147</v>
      </c>
      <c r="C45" s="412"/>
      <c r="D45" s="412">
        <v>5450</v>
      </c>
    </row>
    <row r="46" spans="1:6" ht="15" customHeight="1">
      <c r="A46" s="410">
        <v>39148</v>
      </c>
      <c r="C46" s="412"/>
      <c r="D46" s="412">
        <v>5450</v>
      </c>
    </row>
    <row r="47" spans="1:6" ht="15" customHeight="1">
      <c r="A47" s="410">
        <v>39149</v>
      </c>
      <c r="C47" s="412"/>
      <c r="D47" s="412">
        <v>5450</v>
      </c>
    </row>
    <row r="48" spans="1:6" ht="15" customHeight="1">
      <c r="A48" s="410">
        <v>39150</v>
      </c>
      <c r="C48" s="412"/>
      <c r="D48" s="412">
        <v>5450</v>
      </c>
    </row>
    <row r="49" spans="1:7" ht="15" customHeight="1">
      <c r="A49" s="410">
        <v>39153</v>
      </c>
      <c r="C49" s="412"/>
      <c r="D49" s="412">
        <v>5450</v>
      </c>
    </row>
    <row r="50" spans="1:7" ht="15" customHeight="1">
      <c r="A50" s="410">
        <v>39154</v>
      </c>
      <c r="C50" s="412"/>
      <c r="D50" s="412">
        <v>5475</v>
      </c>
    </row>
    <row r="51" spans="1:7" ht="15" customHeight="1">
      <c r="A51" s="410">
        <v>39155</v>
      </c>
      <c r="C51" s="412"/>
      <c r="D51" s="412">
        <v>5475</v>
      </c>
    </row>
    <row r="52" spans="1:7" ht="15" customHeight="1">
      <c r="A52" s="410">
        <v>39156</v>
      </c>
      <c r="C52" s="412"/>
      <c r="D52" s="412">
        <v>5475</v>
      </c>
    </row>
    <row r="53" spans="1:7" ht="15" customHeight="1">
      <c r="A53" s="410">
        <v>39157</v>
      </c>
      <c r="C53" s="412"/>
      <c r="D53" s="412">
        <v>5475</v>
      </c>
    </row>
    <row r="54" spans="1:7" ht="15" customHeight="1">
      <c r="A54" s="410">
        <v>39160</v>
      </c>
      <c r="C54" s="412"/>
      <c r="D54" s="412">
        <v>5475</v>
      </c>
    </row>
    <row r="55" spans="1:7" ht="15" customHeight="1">
      <c r="A55" s="410">
        <v>39161</v>
      </c>
      <c r="C55" s="412"/>
      <c r="D55" s="412">
        <v>5475</v>
      </c>
    </row>
    <row r="56" spans="1:7" ht="15" customHeight="1">
      <c r="A56" s="410">
        <v>39162</v>
      </c>
      <c r="C56" s="412"/>
      <c r="D56" s="412">
        <v>5475</v>
      </c>
    </row>
    <row r="57" spans="1:7" ht="15" customHeight="1">
      <c r="A57" s="410">
        <v>39163</v>
      </c>
      <c r="C57" s="412"/>
      <c r="D57" s="412">
        <v>5475</v>
      </c>
    </row>
    <row r="58" spans="1:7" ht="15" customHeight="1">
      <c r="A58" s="410">
        <v>39164</v>
      </c>
      <c r="C58" s="412"/>
      <c r="D58" s="412">
        <v>5510</v>
      </c>
    </row>
    <row r="59" spans="1:7" ht="15" customHeight="1">
      <c r="A59" s="410">
        <v>39167</v>
      </c>
      <c r="C59" s="412"/>
      <c r="D59" s="412">
        <v>5510</v>
      </c>
    </row>
    <row r="60" spans="1:7" ht="15" customHeight="1">
      <c r="A60" s="410">
        <v>39168</v>
      </c>
      <c r="C60" s="412"/>
      <c r="D60" s="412">
        <v>5510</v>
      </c>
    </row>
    <row r="61" spans="1:7" ht="15" customHeight="1">
      <c r="A61" s="410">
        <v>39169</v>
      </c>
      <c r="C61" s="412"/>
      <c r="D61" s="412">
        <v>5510</v>
      </c>
    </row>
    <row r="62" spans="1:7" ht="15" customHeight="1">
      <c r="A62" s="410">
        <v>39170</v>
      </c>
      <c r="C62" s="412"/>
      <c r="D62" s="412">
        <v>5510</v>
      </c>
    </row>
    <row r="63" spans="1:7" ht="15" customHeight="1" thickBot="1">
      <c r="A63" s="415">
        <v>39171</v>
      </c>
      <c r="B63" s="416"/>
      <c r="C63" s="417"/>
      <c r="D63" s="417">
        <v>5510</v>
      </c>
      <c r="E63" s="418">
        <f>AVERAGE(D42:D63)</f>
        <v>5475.454545454545</v>
      </c>
      <c r="F63" s="418"/>
      <c r="G63" s="419">
        <f>AVERAGE(D3:D63)</f>
        <v>5401.8032786885242</v>
      </c>
    </row>
    <row r="64" spans="1:7" ht="15" customHeight="1">
      <c r="A64" s="410">
        <v>39174</v>
      </c>
      <c r="B64" s="420">
        <v>5470</v>
      </c>
      <c r="C64" s="420">
        <v>5550</v>
      </c>
      <c r="D64" s="421">
        <f>AVERAGE(B64:C64)</f>
        <v>5510</v>
      </c>
    </row>
    <row r="65" spans="1:4" ht="15" customHeight="1">
      <c r="A65" s="410">
        <v>39175</v>
      </c>
      <c r="B65" s="420">
        <v>5470</v>
      </c>
      <c r="C65" s="420">
        <v>5550</v>
      </c>
      <c r="D65" s="421">
        <f>AVERAGE(B65:C65)</f>
        <v>5510</v>
      </c>
    </row>
    <row r="66" spans="1:4" ht="15" customHeight="1">
      <c r="A66" s="410">
        <v>39176</v>
      </c>
      <c r="B66" s="420">
        <v>5470</v>
      </c>
      <c r="C66" s="420">
        <v>5550</v>
      </c>
      <c r="D66" s="421">
        <f>AVERAGE(B66:C66)</f>
        <v>5510</v>
      </c>
    </row>
    <row r="67" spans="1:4" ht="15" customHeight="1">
      <c r="A67" s="410">
        <v>39177</v>
      </c>
      <c r="B67" s="420">
        <v>5470</v>
      </c>
      <c r="C67" s="420">
        <v>5550</v>
      </c>
      <c r="D67" s="421">
        <f>AVERAGE(B67:C67)</f>
        <v>5510</v>
      </c>
    </row>
    <row r="68" spans="1:4" ht="15" customHeight="1">
      <c r="A68" s="410">
        <v>39178</v>
      </c>
      <c r="B68" s="770" t="s">
        <v>73</v>
      </c>
      <c r="C68" s="770"/>
      <c r="D68" s="770"/>
    </row>
    <row r="69" spans="1:4" ht="15" customHeight="1">
      <c r="A69" s="410">
        <v>39181</v>
      </c>
      <c r="B69" s="770"/>
      <c r="C69" s="770"/>
      <c r="D69" s="770"/>
    </row>
    <row r="70" spans="1:4" ht="15" customHeight="1">
      <c r="A70" s="410">
        <v>39182</v>
      </c>
      <c r="B70" s="420">
        <v>5470</v>
      </c>
      <c r="C70" s="420">
        <v>5550</v>
      </c>
      <c r="D70" s="421">
        <f t="shared" ref="D70:D102" si="0">AVERAGE(B70:C70)</f>
        <v>5510</v>
      </c>
    </row>
    <row r="71" spans="1:4" ht="15" customHeight="1">
      <c r="A71" s="410">
        <v>39183</v>
      </c>
      <c r="B71" s="420">
        <v>5470</v>
      </c>
      <c r="C71" s="420">
        <v>5550</v>
      </c>
      <c r="D71" s="421">
        <f t="shared" si="0"/>
        <v>5510</v>
      </c>
    </row>
    <row r="72" spans="1:4" ht="15" customHeight="1">
      <c r="A72" s="410">
        <v>39184</v>
      </c>
      <c r="B72" s="420">
        <v>5470</v>
      </c>
      <c r="C72" s="420">
        <v>5550</v>
      </c>
      <c r="D72" s="421">
        <f t="shared" si="0"/>
        <v>5510</v>
      </c>
    </row>
    <row r="73" spans="1:4" ht="15" customHeight="1">
      <c r="A73" s="410">
        <v>39185</v>
      </c>
      <c r="B73" s="420">
        <v>5470</v>
      </c>
      <c r="C73" s="420">
        <v>5550</v>
      </c>
      <c r="D73" s="421">
        <f t="shared" si="0"/>
        <v>5510</v>
      </c>
    </row>
    <row r="74" spans="1:4" ht="15" customHeight="1">
      <c r="A74" s="410">
        <v>39188</v>
      </c>
      <c r="B74" s="420">
        <v>5470</v>
      </c>
      <c r="C74" s="420">
        <v>5550</v>
      </c>
      <c r="D74" s="421">
        <f t="shared" si="0"/>
        <v>5510</v>
      </c>
    </row>
    <row r="75" spans="1:4" ht="15" customHeight="1">
      <c r="A75" s="410">
        <v>39189</v>
      </c>
      <c r="B75" s="420">
        <v>5470</v>
      </c>
      <c r="C75" s="420">
        <v>5550</v>
      </c>
      <c r="D75" s="421">
        <f t="shared" si="0"/>
        <v>5510</v>
      </c>
    </row>
    <row r="76" spans="1:4" ht="15" customHeight="1">
      <c r="A76" s="410">
        <v>39190</v>
      </c>
      <c r="B76" s="420">
        <v>5470</v>
      </c>
      <c r="C76" s="420">
        <v>5550</v>
      </c>
      <c r="D76" s="421">
        <f t="shared" si="0"/>
        <v>5510</v>
      </c>
    </row>
    <row r="77" spans="1:4" ht="15" customHeight="1">
      <c r="A77" s="410">
        <v>39191</v>
      </c>
      <c r="B77" s="420">
        <v>5470</v>
      </c>
      <c r="C77" s="420">
        <v>5550</v>
      </c>
      <c r="D77" s="421">
        <f t="shared" si="0"/>
        <v>5510</v>
      </c>
    </row>
    <row r="78" spans="1:4" ht="15" customHeight="1">
      <c r="A78" s="410">
        <v>39192</v>
      </c>
      <c r="B78" s="420">
        <v>5470</v>
      </c>
      <c r="C78" s="420">
        <v>5550</v>
      </c>
      <c r="D78" s="421">
        <f t="shared" si="0"/>
        <v>5510</v>
      </c>
    </row>
    <row r="79" spans="1:4" ht="15" customHeight="1">
      <c r="A79" s="410">
        <v>39195</v>
      </c>
      <c r="B79" s="420">
        <v>5470</v>
      </c>
      <c r="C79" s="420">
        <v>5550</v>
      </c>
      <c r="D79" s="421">
        <f t="shared" si="0"/>
        <v>5510</v>
      </c>
    </row>
    <row r="80" spans="1:4" ht="15" customHeight="1">
      <c r="A80" s="410">
        <v>39196</v>
      </c>
      <c r="B80" s="420">
        <v>5470</v>
      </c>
      <c r="C80" s="420">
        <v>5550</v>
      </c>
      <c r="D80" s="421">
        <f t="shared" si="0"/>
        <v>5510</v>
      </c>
    </row>
    <row r="81" spans="1:6" ht="15" customHeight="1">
      <c r="A81" s="410">
        <v>39197</v>
      </c>
      <c r="B81" s="420">
        <v>5470</v>
      </c>
      <c r="C81" s="420">
        <v>5550</v>
      </c>
      <c r="D81" s="421">
        <f t="shared" si="0"/>
        <v>5510</v>
      </c>
    </row>
    <row r="82" spans="1:6" ht="15" customHeight="1">
      <c r="A82" s="410">
        <v>39198</v>
      </c>
      <c r="B82" s="420">
        <v>5470</v>
      </c>
      <c r="C82" s="420">
        <v>5550</v>
      </c>
      <c r="D82" s="421">
        <f t="shared" si="0"/>
        <v>5510</v>
      </c>
    </row>
    <row r="83" spans="1:6" ht="15" customHeight="1">
      <c r="A83" s="410">
        <v>39199</v>
      </c>
      <c r="B83" s="420">
        <v>5470</v>
      </c>
      <c r="C83" s="420">
        <v>5550</v>
      </c>
      <c r="D83" s="421">
        <f t="shared" si="0"/>
        <v>5510</v>
      </c>
    </row>
    <row r="84" spans="1:6" ht="15" customHeight="1" thickBot="1">
      <c r="A84" s="415">
        <v>39202</v>
      </c>
      <c r="B84" s="416">
        <v>5470</v>
      </c>
      <c r="C84" s="416">
        <v>5550</v>
      </c>
      <c r="D84" s="417">
        <f t="shared" si="0"/>
        <v>5510</v>
      </c>
      <c r="E84" s="418">
        <f>AVERAGE(D64:D84)</f>
        <v>5510</v>
      </c>
      <c r="F84" s="422"/>
    </row>
    <row r="85" spans="1:6" ht="15" customHeight="1">
      <c r="A85" s="410">
        <v>39203</v>
      </c>
      <c r="B85" s="420">
        <v>5470</v>
      </c>
      <c r="C85" s="420">
        <v>5550</v>
      </c>
      <c r="D85" s="421">
        <f t="shared" si="0"/>
        <v>5510</v>
      </c>
    </row>
    <row r="86" spans="1:6" ht="15" customHeight="1">
      <c r="A86" s="410">
        <v>39204</v>
      </c>
      <c r="B86" s="420">
        <v>5470</v>
      </c>
      <c r="C86" s="420">
        <v>5550</v>
      </c>
      <c r="D86" s="421">
        <f t="shared" si="0"/>
        <v>5510</v>
      </c>
    </row>
    <row r="87" spans="1:6" ht="15" customHeight="1">
      <c r="A87" s="410">
        <v>39205</v>
      </c>
      <c r="B87" s="420">
        <v>5400</v>
      </c>
      <c r="C87" s="420">
        <v>5500</v>
      </c>
      <c r="D87" s="421">
        <f t="shared" si="0"/>
        <v>5450</v>
      </c>
    </row>
    <row r="88" spans="1:6" ht="15" customHeight="1">
      <c r="A88" s="410">
        <v>39206</v>
      </c>
      <c r="B88" s="420">
        <v>5400</v>
      </c>
      <c r="C88" s="420">
        <v>5500</v>
      </c>
      <c r="D88" s="421">
        <f t="shared" si="0"/>
        <v>5450</v>
      </c>
    </row>
    <row r="89" spans="1:6" ht="15" customHeight="1">
      <c r="A89" s="410">
        <v>39210</v>
      </c>
      <c r="B89" s="420">
        <v>5400</v>
      </c>
      <c r="C89" s="420">
        <v>5500</v>
      </c>
      <c r="D89" s="421">
        <f t="shared" si="0"/>
        <v>5450</v>
      </c>
    </row>
    <row r="90" spans="1:6" ht="15" customHeight="1">
      <c r="A90" s="410">
        <v>39211</v>
      </c>
      <c r="B90" s="420">
        <v>5400</v>
      </c>
      <c r="C90" s="420">
        <v>5500</v>
      </c>
      <c r="D90" s="421">
        <f t="shared" si="0"/>
        <v>5450</v>
      </c>
    </row>
    <row r="91" spans="1:6" ht="15" customHeight="1">
      <c r="A91" s="410">
        <v>39212</v>
      </c>
      <c r="B91" s="420">
        <v>5400</v>
      </c>
      <c r="C91" s="420">
        <v>5500</v>
      </c>
      <c r="D91" s="421">
        <f t="shared" si="0"/>
        <v>5450</v>
      </c>
    </row>
    <row r="92" spans="1:6" ht="15" customHeight="1">
      <c r="A92" s="410">
        <v>39213</v>
      </c>
      <c r="B92" s="420">
        <v>5350</v>
      </c>
      <c r="C92" s="420">
        <v>5500</v>
      </c>
      <c r="D92" s="421">
        <f t="shared" si="0"/>
        <v>5425</v>
      </c>
    </row>
    <row r="93" spans="1:6" ht="15" customHeight="1">
      <c r="A93" s="410">
        <v>39216</v>
      </c>
      <c r="B93" s="420">
        <v>5350</v>
      </c>
      <c r="C93" s="420">
        <v>5500</v>
      </c>
      <c r="D93" s="421">
        <f t="shared" si="0"/>
        <v>5425</v>
      </c>
    </row>
    <row r="94" spans="1:6" ht="15" customHeight="1">
      <c r="A94" s="410">
        <v>39217</v>
      </c>
      <c r="B94" s="420">
        <v>5350</v>
      </c>
      <c r="C94" s="420">
        <v>5500</v>
      </c>
      <c r="D94" s="421">
        <f t="shared" si="0"/>
        <v>5425</v>
      </c>
    </row>
    <row r="95" spans="1:6" ht="15" customHeight="1">
      <c r="A95" s="410">
        <v>39218</v>
      </c>
      <c r="B95" s="420">
        <v>5350</v>
      </c>
      <c r="C95" s="420">
        <v>5500</v>
      </c>
      <c r="D95" s="421">
        <f t="shared" si="0"/>
        <v>5425</v>
      </c>
    </row>
    <row r="96" spans="1:6" ht="15" customHeight="1">
      <c r="A96" s="410">
        <v>39219</v>
      </c>
      <c r="B96" s="420">
        <v>5350</v>
      </c>
      <c r="C96" s="420">
        <v>5500</v>
      </c>
      <c r="D96" s="421">
        <f t="shared" si="0"/>
        <v>5425</v>
      </c>
    </row>
    <row r="97" spans="1:6" ht="15" customHeight="1">
      <c r="A97" s="410">
        <v>39220</v>
      </c>
      <c r="B97" s="420">
        <v>5350</v>
      </c>
      <c r="C97" s="420">
        <v>5500</v>
      </c>
      <c r="D97" s="421">
        <f t="shared" si="0"/>
        <v>5425</v>
      </c>
    </row>
    <row r="98" spans="1:6" ht="15" customHeight="1">
      <c r="A98" s="410">
        <v>39223</v>
      </c>
      <c r="B98" s="420">
        <v>5350</v>
      </c>
      <c r="C98" s="420">
        <v>5500</v>
      </c>
      <c r="D98" s="421">
        <f t="shared" si="0"/>
        <v>5425</v>
      </c>
    </row>
    <row r="99" spans="1:6" ht="15" customHeight="1">
      <c r="A99" s="410">
        <v>39224</v>
      </c>
      <c r="B99" s="420">
        <v>5350</v>
      </c>
      <c r="C99" s="420">
        <v>5500</v>
      </c>
      <c r="D99" s="421">
        <f t="shared" si="0"/>
        <v>5425</v>
      </c>
    </row>
    <row r="100" spans="1:6" ht="15" customHeight="1">
      <c r="A100" s="410">
        <v>39225</v>
      </c>
      <c r="B100" s="420">
        <v>5350</v>
      </c>
      <c r="C100" s="420">
        <v>5500</v>
      </c>
      <c r="D100" s="421">
        <f t="shared" si="0"/>
        <v>5425</v>
      </c>
    </row>
    <row r="101" spans="1:6" ht="15" customHeight="1">
      <c r="A101" s="410">
        <v>39226</v>
      </c>
      <c r="B101" s="420">
        <v>5350</v>
      </c>
      <c r="C101" s="420">
        <v>5500</v>
      </c>
      <c r="D101" s="421">
        <f t="shared" si="0"/>
        <v>5425</v>
      </c>
    </row>
    <row r="102" spans="1:6" ht="15" customHeight="1">
      <c r="A102" s="410">
        <v>39227</v>
      </c>
      <c r="B102" s="420">
        <v>5350</v>
      </c>
      <c r="C102" s="420">
        <v>5500</v>
      </c>
      <c r="D102" s="421">
        <f t="shared" si="0"/>
        <v>5425</v>
      </c>
    </row>
    <row r="103" spans="1:6" ht="15" customHeight="1">
      <c r="A103" s="771" t="s">
        <v>26</v>
      </c>
      <c r="B103" s="771"/>
      <c r="C103" s="771"/>
      <c r="D103" s="771"/>
    </row>
    <row r="104" spans="1:6" ht="15" customHeight="1">
      <c r="A104" s="410">
        <v>39231</v>
      </c>
      <c r="B104" s="420">
        <v>5350</v>
      </c>
      <c r="C104" s="420">
        <v>5500</v>
      </c>
      <c r="D104" s="421">
        <f t="shared" ref="D104:D135" si="1">AVERAGE(B104:C104)</f>
        <v>5425</v>
      </c>
    </row>
    <row r="105" spans="1:6" ht="15" customHeight="1">
      <c r="A105" s="410">
        <v>39232</v>
      </c>
      <c r="B105" s="420">
        <v>5350</v>
      </c>
      <c r="C105" s="420">
        <v>5500</v>
      </c>
      <c r="D105" s="421">
        <f t="shared" si="1"/>
        <v>5425</v>
      </c>
    </row>
    <row r="106" spans="1:6" ht="15" customHeight="1" thickBot="1">
      <c r="A106" s="415">
        <v>39233</v>
      </c>
      <c r="B106" s="416">
        <v>5350</v>
      </c>
      <c r="C106" s="416">
        <v>5500</v>
      </c>
      <c r="D106" s="417">
        <f t="shared" si="1"/>
        <v>5425</v>
      </c>
      <c r="E106" s="418">
        <f>AVERAGE(D85:D106)</f>
        <v>5439.0476190476193</v>
      </c>
      <c r="F106" s="422"/>
    </row>
    <row r="107" spans="1:6" ht="15" customHeight="1">
      <c r="A107" s="410">
        <v>39234</v>
      </c>
      <c r="B107" s="420">
        <v>5350</v>
      </c>
      <c r="C107" s="420">
        <v>5500</v>
      </c>
      <c r="D107" s="421">
        <f t="shared" si="1"/>
        <v>5425</v>
      </c>
    </row>
    <row r="108" spans="1:6" ht="15" customHeight="1">
      <c r="A108" s="410">
        <v>39237</v>
      </c>
      <c r="B108" s="420">
        <v>5350</v>
      </c>
      <c r="C108" s="420">
        <v>5500</v>
      </c>
      <c r="D108" s="421">
        <f t="shared" si="1"/>
        <v>5425</v>
      </c>
    </row>
    <row r="109" spans="1:6" ht="15" customHeight="1">
      <c r="A109" s="410">
        <v>39238</v>
      </c>
      <c r="B109" s="420">
        <v>5350</v>
      </c>
      <c r="C109" s="420">
        <v>5500</v>
      </c>
      <c r="D109" s="421">
        <f t="shared" si="1"/>
        <v>5425</v>
      </c>
    </row>
    <row r="110" spans="1:6" ht="15" customHeight="1">
      <c r="A110" s="410">
        <v>39239</v>
      </c>
      <c r="B110" s="420">
        <v>5350</v>
      </c>
      <c r="C110" s="420">
        <v>5500</v>
      </c>
      <c r="D110" s="421">
        <f t="shared" si="1"/>
        <v>5425</v>
      </c>
    </row>
    <row r="111" spans="1:6" ht="15" customHeight="1">
      <c r="A111" s="410">
        <v>39240</v>
      </c>
      <c r="B111" s="420">
        <v>5350</v>
      </c>
      <c r="C111" s="420">
        <v>5500</v>
      </c>
      <c r="D111" s="421">
        <f t="shared" si="1"/>
        <v>5425</v>
      </c>
    </row>
    <row r="112" spans="1:6" ht="15" customHeight="1">
      <c r="A112" s="410">
        <v>39241</v>
      </c>
      <c r="B112" s="420">
        <v>5300</v>
      </c>
      <c r="C112" s="420">
        <v>5400</v>
      </c>
      <c r="D112" s="421">
        <f t="shared" si="1"/>
        <v>5350</v>
      </c>
    </row>
    <row r="113" spans="1:9" ht="15" customHeight="1">
      <c r="A113" s="410">
        <v>39244</v>
      </c>
      <c r="B113" s="420">
        <v>5300</v>
      </c>
      <c r="C113" s="420">
        <v>5400</v>
      </c>
      <c r="D113" s="421">
        <f t="shared" si="1"/>
        <v>5350</v>
      </c>
    </row>
    <row r="114" spans="1:9" ht="15" customHeight="1">
      <c r="A114" s="410">
        <v>39245</v>
      </c>
      <c r="B114" s="420">
        <v>5300</v>
      </c>
      <c r="C114" s="420">
        <v>5400</v>
      </c>
      <c r="D114" s="421">
        <f t="shared" si="1"/>
        <v>5350</v>
      </c>
    </row>
    <row r="115" spans="1:9" ht="15" customHeight="1">
      <c r="A115" s="410">
        <v>39246</v>
      </c>
      <c r="B115" s="420">
        <v>5300</v>
      </c>
      <c r="C115" s="420">
        <v>5400</v>
      </c>
      <c r="D115" s="421">
        <f t="shared" si="1"/>
        <v>5350</v>
      </c>
    </row>
    <row r="116" spans="1:9" ht="15" customHeight="1">
      <c r="A116" s="410">
        <v>39247</v>
      </c>
      <c r="B116" s="420">
        <v>5300</v>
      </c>
      <c r="C116" s="420">
        <v>5400</v>
      </c>
      <c r="D116" s="421">
        <f t="shared" si="1"/>
        <v>5350</v>
      </c>
    </row>
    <row r="117" spans="1:9" ht="15" customHeight="1">
      <c r="A117" s="410">
        <v>39248</v>
      </c>
      <c r="B117" s="420">
        <v>5300</v>
      </c>
      <c r="C117" s="420">
        <v>5400</v>
      </c>
      <c r="D117" s="421">
        <f t="shared" si="1"/>
        <v>5350</v>
      </c>
    </row>
    <row r="118" spans="1:9" ht="15" customHeight="1">
      <c r="A118" s="410">
        <v>39251</v>
      </c>
      <c r="B118" s="420">
        <v>5300</v>
      </c>
      <c r="C118" s="420">
        <v>5400</v>
      </c>
      <c r="D118" s="421">
        <f t="shared" si="1"/>
        <v>5350</v>
      </c>
    </row>
    <row r="119" spans="1:9" ht="15" customHeight="1">
      <c r="A119" s="410">
        <v>39252</v>
      </c>
      <c r="B119" s="420">
        <v>5300</v>
      </c>
      <c r="C119" s="420">
        <v>5400</v>
      </c>
      <c r="D119" s="421">
        <f t="shared" si="1"/>
        <v>5350</v>
      </c>
    </row>
    <row r="120" spans="1:9" ht="15" customHeight="1">
      <c r="A120" s="410">
        <v>39253</v>
      </c>
      <c r="B120" s="420">
        <v>5300</v>
      </c>
      <c r="C120" s="420">
        <v>5400</v>
      </c>
      <c r="D120" s="421">
        <f t="shared" si="1"/>
        <v>5350</v>
      </c>
    </row>
    <row r="121" spans="1:9" ht="15" customHeight="1">
      <c r="A121" s="410">
        <v>39254</v>
      </c>
      <c r="B121" s="420">
        <v>5300</v>
      </c>
      <c r="C121" s="420">
        <v>5400</v>
      </c>
      <c r="D121" s="421">
        <f t="shared" si="1"/>
        <v>5350</v>
      </c>
    </row>
    <row r="122" spans="1:9" ht="15" customHeight="1">
      <c r="A122" s="410">
        <v>39255</v>
      </c>
      <c r="B122" s="420">
        <v>5300</v>
      </c>
      <c r="C122" s="420">
        <v>5400</v>
      </c>
      <c r="D122" s="421">
        <f t="shared" si="1"/>
        <v>5350</v>
      </c>
    </row>
    <row r="123" spans="1:9" ht="15" customHeight="1">
      <c r="A123" s="410">
        <v>39258</v>
      </c>
      <c r="B123" s="420">
        <v>5300</v>
      </c>
      <c r="C123" s="420">
        <v>5400</v>
      </c>
      <c r="D123" s="421">
        <f t="shared" si="1"/>
        <v>5350</v>
      </c>
    </row>
    <row r="124" spans="1:9" ht="15" customHeight="1">
      <c r="A124" s="410">
        <v>39259</v>
      </c>
      <c r="B124" s="420">
        <v>5400</v>
      </c>
      <c r="C124" s="420">
        <v>5500</v>
      </c>
      <c r="D124" s="421">
        <f t="shared" si="1"/>
        <v>5450</v>
      </c>
    </row>
    <row r="125" spans="1:9" ht="15" customHeight="1">
      <c r="A125" s="410">
        <v>39260</v>
      </c>
      <c r="B125" s="420">
        <v>5400</v>
      </c>
      <c r="C125" s="420">
        <v>5500</v>
      </c>
      <c r="D125" s="421">
        <f t="shared" si="1"/>
        <v>5450</v>
      </c>
    </row>
    <row r="126" spans="1:9" ht="15" customHeight="1">
      <c r="A126" s="410">
        <v>39261</v>
      </c>
      <c r="B126" s="420">
        <v>5300</v>
      </c>
      <c r="C126" s="420">
        <v>5400</v>
      </c>
      <c r="D126" s="421">
        <f t="shared" si="1"/>
        <v>5350</v>
      </c>
    </row>
    <row r="127" spans="1:9" ht="15" customHeight="1" thickBot="1">
      <c r="A127" s="415">
        <v>39262</v>
      </c>
      <c r="B127" s="416">
        <v>5200</v>
      </c>
      <c r="C127" s="416">
        <v>5300</v>
      </c>
      <c r="D127" s="417">
        <f t="shared" si="1"/>
        <v>5250</v>
      </c>
      <c r="E127" s="418">
        <f>AVERAGE(D107:D127)</f>
        <v>5372.6190476190477</v>
      </c>
      <c r="F127" s="418"/>
      <c r="G127" s="423">
        <f>AVERAGE(D64:D127)</f>
        <v>5438.2786885245905</v>
      </c>
      <c r="H127" s="402">
        <v>929.26</v>
      </c>
      <c r="I127" s="403">
        <f>+H127*G127</f>
        <v>5053574.854098361</v>
      </c>
    </row>
    <row r="128" spans="1:9" ht="15" customHeight="1">
      <c r="A128" s="410">
        <v>39265</v>
      </c>
      <c r="B128" s="420">
        <v>5200</v>
      </c>
      <c r="C128" s="420">
        <v>5300</v>
      </c>
      <c r="D128" s="421">
        <f t="shared" si="1"/>
        <v>5250</v>
      </c>
    </row>
    <row r="129" spans="1:4" ht="15" customHeight="1">
      <c r="A129" s="410">
        <v>39266</v>
      </c>
      <c r="B129" s="420">
        <v>5200</v>
      </c>
      <c r="C129" s="420">
        <v>5300</v>
      </c>
      <c r="D129" s="421">
        <f t="shared" si="1"/>
        <v>5250</v>
      </c>
    </row>
    <row r="130" spans="1:4" ht="15" customHeight="1">
      <c r="A130" s="410">
        <v>39267</v>
      </c>
      <c r="B130" s="420">
        <v>5200</v>
      </c>
      <c r="C130" s="420">
        <v>5300</v>
      </c>
      <c r="D130" s="421">
        <f t="shared" si="1"/>
        <v>5250</v>
      </c>
    </row>
    <row r="131" spans="1:4" ht="15" customHeight="1">
      <c r="A131" s="410">
        <v>39268</v>
      </c>
      <c r="B131" s="420">
        <v>5200</v>
      </c>
      <c r="C131" s="420">
        <v>5300</v>
      </c>
      <c r="D131" s="421">
        <f t="shared" si="1"/>
        <v>5250</v>
      </c>
    </row>
    <row r="132" spans="1:4" ht="15" customHeight="1">
      <c r="A132" s="410">
        <v>39269</v>
      </c>
      <c r="B132" s="420">
        <v>5200</v>
      </c>
      <c r="C132" s="420">
        <v>5300</v>
      </c>
      <c r="D132" s="421">
        <f t="shared" si="1"/>
        <v>5250</v>
      </c>
    </row>
    <row r="133" spans="1:4" ht="15" customHeight="1">
      <c r="A133" s="410">
        <v>39272</v>
      </c>
      <c r="B133" s="420">
        <v>5400</v>
      </c>
      <c r="C133" s="420">
        <v>5450</v>
      </c>
      <c r="D133" s="421">
        <f t="shared" si="1"/>
        <v>5425</v>
      </c>
    </row>
    <row r="134" spans="1:4" ht="15" customHeight="1">
      <c r="A134" s="410">
        <v>39273</v>
      </c>
      <c r="B134" s="420">
        <v>5400</v>
      </c>
      <c r="C134" s="420">
        <v>5450</v>
      </c>
      <c r="D134" s="421">
        <f t="shared" si="1"/>
        <v>5425</v>
      </c>
    </row>
    <row r="135" spans="1:4" ht="15" customHeight="1">
      <c r="A135" s="410">
        <v>39274</v>
      </c>
      <c r="B135" s="420">
        <v>5400</v>
      </c>
      <c r="C135" s="420">
        <v>5450</v>
      </c>
      <c r="D135" s="421">
        <f t="shared" si="1"/>
        <v>5425</v>
      </c>
    </row>
    <row r="136" spans="1:4" ht="15" customHeight="1">
      <c r="A136" s="410">
        <v>39275</v>
      </c>
      <c r="B136" s="420">
        <v>5450</v>
      </c>
      <c r="C136" s="420">
        <v>5500</v>
      </c>
      <c r="D136" s="421">
        <f t="shared" ref="D136:D167" si="2">AVERAGE(B136:C136)</f>
        <v>5475</v>
      </c>
    </row>
    <row r="137" spans="1:4" ht="15" customHeight="1">
      <c r="A137" s="410">
        <v>39276</v>
      </c>
      <c r="B137" s="420">
        <v>5450</v>
      </c>
      <c r="C137" s="420">
        <v>5500</v>
      </c>
      <c r="D137" s="421">
        <f t="shared" si="2"/>
        <v>5475</v>
      </c>
    </row>
    <row r="138" spans="1:4" ht="15" customHeight="1">
      <c r="A138" s="410">
        <v>39279</v>
      </c>
      <c r="B138" s="420">
        <v>5450</v>
      </c>
      <c r="C138" s="420">
        <v>5500</v>
      </c>
      <c r="D138" s="421">
        <f t="shared" si="2"/>
        <v>5475</v>
      </c>
    </row>
    <row r="139" spans="1:4" ht="15" customHeight="1">
      <c r="A139" s="410">
        <v>39280</v>
      </c>
      <c r="B139" s="420">
        <v>5450</v>
      </c>
      <c r="C139" s="420">
        <v>5500</v>
      </c>
      <c r="D139" s="421">
        <f t="shared" si="2"/>
        <v>5475</v>
      </c>
    </row>
    <row r="140" spans="1:4" ht="15" customHeight="1">
      <c r="A140" s="410">
        <v>39281</v>
      </c>
      <c r="B140" s="420">
        <v>5450</v>
      </c>
      <c r="C140" s="420">
        <v>5500</v>
      </c>
      <c r="D140" s="421">
        <f t="shared" si="2"/>
        <v>5475</v>
      </c>
    </row>
    <row r="141" spans="1:4" ht="15" customHeight="1">
      <c r="A141" s="410">
        <v>39282</v>
      </c>
      <c r="B141" s="420">
        <v>5450</v>
      </c>
      <c r="C141" s="420">
        <v>5500</v>
      </c>
      <c r="D141" s="421">
        <f t="shared" si="2"/>
        <v>5475</v>
      </c>
    </row>
    <row r="142" spans="1:4" ht="15" customHeight="1">
      <c r="A142" s="410">
        <v>39283</v>
      </c>
      <c r="B142" s="420">
        <v>5450</v>
      </c>
      <c r="C142" s="420">
        <v>5500</v>
      </c>
      <c r="D142" s="421">
        <f t="shared" si="2"/>
        <v>5475</v>
      </c>
    </row>
    <row r="143" spans="1:4" ht="15" customHeight="1">
      <c r="A143" s="410">
        <v>39286</v>
      </c>
      <c r="B143" s="420">
        <v>5450</v>
      </c>
      <c r="C143" s="420">
        <v>5500</v>
      </c>
      <c r="D143" s="421">
        <f t="shared" si="2"/>
        <v>5475</v>
      </c>
    </row>
    <row r="144" spans="1:4" ht="15" customHeight="1">
      <c r="A144" s="410">
        <v>39287</v>
      </c>
      <c r="B144" s="420">
        <v>5550</v>
      </c>
      <c r="C144" s="420">
        <v>5450</v>
      </c>
      <c r="D144" s="421">
        <f t="shared" si="2"/>
        <v>5500</v>
      </c>
    </row>
    <row r="145" spans="1:6" ht="15" customHeight="1">
      <c r="A145" s="410">
        <v>39288</v>
      </c>
      <c r="B145" s="420">
        <v>5450</v>
      </c>
      <c r="C145" s="420">
        <v>5500</v>
      </c>
      <c r="D145" s="421">
        <f t="shared" si="2"/>
        <v>5475</v>
      </c>
    </row>
    <row r="146" spans="1:6" ht="15" customHeight="1">
      <c r="A146" s="410">
        <v>54</v>
      </c>
      <c r="B146" s="420">
        <v>5450</v>
      </c>
      <c r="C146" s="420">
        <v>5500</v>
      </c>
      <c r="D146" s="421">
        <f t="shared" si="2"/>
        <v>5475</v>
      </c>
    </row>
    <row r="147" spans="1:6" ht="15" customHeight="1">
      <c r="A147" s="410">
        <v>39290</v>
      </c>
      <c r="B147" s="420">
        <v>5450</v>
      </c>
      <c r="C147" s="420">
        <v>5500</v>
      </c>
      <c r="D147" s="421">
        <f t="shared" si="2"/>
        <v>5475</v>
      </c>
    </row>
    <row r="148" spans="1:6" ht="15" customHeight="1">
      <c r="A148" s="410">
        <v>39293</v>
      </c>
      <c r="B148" s="420">
        <v>5450</v>
      </c>
      <c r="C148" s="420">
        <v>5500</v>
      </c>
      <c r="D148" s="421">
        <f t="shared" si="2"/>
        <v>5475</v>
      </c>
    </row>
    <row r="149" spans="1:6" ht="15" customHeight="1" thickBot="1">
      <c r="A149" s="415">
        <v>39294</v>
      </c>
      <c r="B149" s="416">
        <v>5450</v>
      </c>
      <c r="C149" s="416">
        <v>5500</v>
      </c>
      <c r="D149" s="417">
        <f t="shared" si="2"/>
        <v>5475</v>
      </c>
      <c r="E149" s="418">
        <f>AVERAGE(D128:D149)</f>
        <v>5418.181818181818</v>
      </c>
      <c r="F149" s="422"/>
    </row>
    <row r="150" spans="1:6" ht="15" customHeight="1">
      <c r="A150" s="410">
        <v>39295</v>
      </c>
      <c r="B150" s="420">
        <v>5450</v>
      </c>
      <c r="C150" s="420">
        <v>5500</v>
      </c>
      <c r="D150" s="421">
        <f t="shared" si="2"/>
        <v>5475</v>
      </c>
    </row>
    <row r="151" spans="1:6" ht="15" customHeight="1">
      <c r="A151" s="410">
        <v>39296</v>
      </c>
      <c r="B151" s="420">
        <v>5450</v>
      </c>
      <c r="C151" s="420">
        <v>5500</v>
      </c>
      <c r="D151" s="421">
        <f t="shared" si="2"/>
        <v>5475</v>
      </c>
    </row>
    <row r="152" spans="1:6" ht="15" customHeight="1">
      <c r="A152" s="410">
        <v>39297</v>
      </c>
      <c r="B152" s="420">
        <v>5450</v>
      </c>
      <c r="C152" s="420">
        <v>5550</v>
      </c>
      <c r="D152" s="421">
        <f t="shared" si="2"/>
        <v>5500</v>
      </c>
    </row>
    <row r="153" spans="1:6" ht="15" customHeight="1">
      <c r="A153" s="410">
        <v>39300</v>
      </c>
      <c r="B153" s="420">
        <v>5450</v>
      </c>
      <c r="C153" s="420">
        <v>5500</v>
      </c>
      <c r="D153" s="421">
        <f t="shared" si="2"/>
        <v>5475</v>
      </c>
    </row>
    <row r="154" spans="1:6" ht="15" customHeight="1">
      <c r="A154" s="410">
        <v>39301</v>
      </c>
      <c r="B154" s="420">
        <v>5450</v>
      </c>
      <c r="C154" s="420">
        <v>5500</v>
      </c>
      <c r="D154" s="421">
        <f t="shared" si="2"/>
        <v>5475</v>
      </c>
    </row>
    <row r="155" spans="1:6" ht="15" customHeight="1">
      <c r="A155" s="410">
        <v>39302</v>
      </c>
      <c r="B155" s="420">
        <v>5450</v>
      </c>
      <c r="C155" s="420">
        <v>5500</v>
      </c>
      <c r="D155" s="421">
        <f t="shared" si="2"/>
        <v>5475</v>
      </c>
    </row>
    <row r="156" spans="1:6" ht="15" customHeight="1">
      <c r="A156" s="410">
        <v>39303</v>
      </c>
      <c r="B156" s="420">
        <v>5450</v>
      </c>
      <c r="C156" s="420">
        <v>5500</v>
      </c>
      <c r="D156" s="421">
        <f t="shared" si="2"/>
        <v>5475</v>
      </c>
    </row>
    <row r="157" spans="1:6" ht="15" customHeight="1">
      <c r="A157" s="410">
        <v>39304</v>
      </c>
      <c r="B157" s="420">
        <v>5450</v>
      </c>
      <c r="C157" s="420">
        <v>5500</v>
      </c>
      <c r="D157" s="421">
        <f t="shared" si="2"/>
        <v>5475</v>
      </c>
    </row>
    <row r="158" spans="1:6" ht="15" customHeight="1">
      <c r="A158" s="410">
        <v>39307</v>
      </c>
      <c r="B158" s="420">
        <v>5450</v>
      </c>
      <c r="C158" s="420">
        <v>5500</v>
      </c>
      <c r="D158" s="421">
        <f t="shared" si="2"/>
        <v>5475</v>
      </c>
    </row>
    <row r="159" spans="1:6" ht="15" customHeight="1">
      <c r="A159" s="410">
        <v>39308</v>
      </c>
      <c r="B159" s="420">
        <v>5450</v>
      </c>
      <c r="C159" s="420">
        <v>5500</v>
      </c>
      <c r="D159" s="421">
        <f t="shared" si="2"/>
        <v>5475</v>
      </c>
    </row>
    <row r="160" spans="1:6" ht="15" customHeight="1">
      <c r="A160" s="410">
        <v>39309</v>
      </c>
      <c r="B160" s="420">
        <v>5400</v>
      </c>
      <c r="C160" s="420">
        <v>5500</v>
      </c>
      <c r="D160" s="421">
        <f t="shared" si="2"/>
        <v>5450</v>
      </c>
    </row>
    <row r="161" spans="1:6" ht="15" customHeight="1">
      <c r="A161" s="410">
        <v>39310</v>
      </c>
      <c r="B161" s="420">
        <v>5400</v>
      </c>
      <c r="C161" s="420">
        <v>5500</v>
      </c>
      <c r="D161" s="421">
        <f t="shared" si="2"/>
        <v>5450</v>
      </c>
    </row>
    <row r="162" spans="1:6" ht="15" customHeight="1">
      <c r="A162" s="410">
        <v>39311</v>
      </c>
      <c r="B162" s="420">
        <v>5400</v>
      </c>
      <c r="C162" s="420">
        <v>5500</v>
      </c>
      <c r="D162" s="421">
        <f t="shared" si="2"/>
        <v>5450</v>
      </c>
    </row>
    <row r="163" spans="1:6" ht="15" customHeight="1">
      <c r="A163" s="410">
        <v>39314</v>
      </c>
      <c r="B163" s="420">
        <v>5400</v>
      </c>
      <c r="C163" s="420">
        <v>5500</v>
      </c>
      <c r="D163" s="421">
        <f t="shared" si="2"/>
        <v>5450</v>
      </c>
    </row>
    <row r="164" spans="1:6" ht="15" customHeight="1">
      <c r="A164" s="410">
        <v>39315</v>
      </c>
      <c r="B164" s="420">
        <v>5400</v>
      </c>
      <c r="C164" s="420">
        <v>5500</v>
      </c>
      <c r="D164" s="421">
        <f t="shared" si="2"/>
        <v>5450</v>
      </c>
    </row>
    <row r="165" spans="1:6" ht="15" customHeight="1">
      <c r="A165" s="410">
        <v>39316</v>
      </c>
      <c r="B165" s="420">
        <v>5400</v>
      </c>
      <c r="C165" s="420">
        <v>5500</v>
      </c>
      <c r="D165" s="421">
        <f t="shared" si="2"/>
        <v>5450</v>
      </c>
    </row>
    <row r="166" spans="1:6" ht="15" customHeight="1">
      <c r="A166" s="410">
        <v>39317</v>
      </c>
      <c r="B166" s="420">
        <v>5400</v>
      </c>
      <c r="C166" s="420">
        <v>5500</v>
      </c>
      <c r="D166" s="421">
        <f t="shared" si="2"/>
        <v>5450</v>
      </c>
    </row>
    <row r="167" spans="1:6" ht="15" customHeight="1">
      <c r="A167" s="410">
        <v>39318</v>
      </c>
      <c r="B167" s="420">
        <v>5400</v>
      </c>
      <c r="C167" s="420">
        <v>5500</v>
      </c>
      <c r="D167" s="421">
        <f t="shared" si="2"/>
        <v>5450</v>
      </c>
    </row>
    <row r="168" spans="1:6" ht="15" customHeight="1">
      <c r="A168" s="410">
        <v>39322</v>
      </c>
      <c r="B168" s="420">
        <v>5400</v>
      </c>
      <c r="C168" s="420">
        <v>5500</v>
      </c>
      <c r="D168" s="421">
        <f t="shared" ref="D168:D257" si="3">AVERAGE(B168:C168)</f>
        <v>5450</v>
      </c>
    </row>
    <row r="169" spans="1:6" ht="15" customHeight="1">
      <c r="A169" s="410">
        <v>39323</v>
      </c>
      <c r="B169" s="420">
        <v>5400</v>
      </c>
      <c r="C169" s="420">
        <v>5500</v>
      </c>
      <c r="D169" s="421">
        <f t="shared" si="3"/>
        <v>5450</v>
      </c>
    </row>
    <row r="170" spans="1:6" ht="15" customHeight="1">
      <c r="A170" s="410">
        <v>39324</v>
      </c>
      <c r="B170" s="420">
        <v>5400</v>
      </c>
      <c r="C170" s="420">
        <v>5500</v>
      </c>
      <c r="D170" s="421">
        <f t="shared" si="3"/>
        <v>5450</v>
      </c>
    </row>
    <row r="171" spans="1:6" ht="15" customHeight="1" thickBot="1">
      <c r="A171" s="415">
        <v>39325</v>
      </c>
      <c r="B171" s="416">
        <v>5400</v>
      </c>
      <c r="C171" s="416">
        <v>5500</v>
      </c>
      <c r="D171" s="417">
        <f t="shared" si="3"/>
        <v>5450</v>
      </c>
      <c r="E171" s="418">
        <f>AVERAGE(D150:D171)</f>
        <v>5462.5</v>
      </c>
      <c r="F171" s="422"/>
    </row>
    <row r="172" spans="1:6" ht="15" customHeight="1">
      <c r="A172" s="410">
        <v>39328</v>
      </c>
      <c r="B172" s="420">
        <v>5400</v>
      </c>
      <c r="C172" s="420">
        <v>5500</v>
      </c>
      <c r="D172" s="421">
        <f t="shared" si="3"/>
        <v>5450</v>
      </c>
    </row>
    <row r="173" spans="1:6" ht="15" customHeight="1">
      <c r="A173" s="410">
        <v>39329</v>
      </c>
      <c r="B173" s="420">
        <v>5400</v>
      </c>
      <c r="C173" s="420">
        <v>5500</v>
      </c>
      <c r="D173" s="421">
        <f t="shared" si="3"/>
        <v>5450</v>
      </c>
    </row>
    <row r="174" spans="1:6" ht="15" customHeight="1">
      <c r="A174" s="410">
        <v>39330</v>
      </c>
      <c r="B174" s="420">
        <v>5400</v>
      </c>
      <c r="C174" s="420">
        <v>5500</v>
      </c>
      <c r="D174" s="421">
        <f t="shared" si="3"/>
        <v>5450</v>
      </c>
    </row>
    <row r="175" spans="1:6" ht="15" customHeight="1">
      <c r="A175" s="410">
        <v>39331</v>
      </c>
      <c r="B175" s="420">
        <v>5400</v>
      </c>
      <c r="C175" s="420">
        <v>5500</v>
      </c>
      <c r="D175" s="421">
        <f t="shared" si="3"/>
        <v>5450</v>
      </c>
    </row>
    <row r="176" spans="1:6" ht="15" customHeight="1">
      <c r="A176" s="410">
        <v>39332</v>
      </c>
      <c r="B176" s="420">
        <v>5400</v>
      </c>
      <c r="C176" s="420">
        <v>5500</v>
      </c>
      <c r="D176" s="421">
        <f t="shared" si="3"/>
        <v>5450</v>
      </c>
    </row>
    <row r="177" spans="1:9" ht="15" customHeight="1">
      <c r="A177" s="410">
        <v>39335</v>
      </c>
      <c r="B177" s="420">
        <v>5400</v>
      </c>
      <c r="C177" s="420">
        <v>5500</v>
      </c>
      <c r="D177" s="421">
        <f t="shared" si="3"/>
        <v>5450</v>
      </c>
    </row>
    <row r="178" spans="1:9" ht="15" customHeight="1">
      <c r="A178" s="410">
        <v>39336</v>
      </c>
      <c r="B178" s="420">
        <v>5400</v>
      </c>
      <c r="C178" s="420">
        <v>5500</v>
      </c>
      <c r="D178" s="421">
        <f t="shared" si="3"/>
        <v>5450</v>
      </c>
    </row>
    <row r="179" spans="1:9" ht="15" customHeight="1">
      <c r="A179" s="410">
        <v>39337</v>
      </c>
      <c r="B179" s="420">
        <v>5400</v>
      </c>
      <c r="C179" s="420">
        <v>5500</v>
      </c>
      <c r="D179" s="421">
        <f t="shared" si="3"/>
        <v>5450</v>
      </c>
    </row>
    <row r="180" spans="1:9" ht="15" customHeight="1">
      <c r="A180" s="410">
        <v>39338</v>
      </c>
      <c r="B180" s="420">
        <v>5500</v>
      </c>
      <c r="C180" s="420">
        <v>5600</v>
      </c>
      <c r="D180" s="421">
        <f t="shared" si="3"/>
        <v>5550</v>
      </c>
    </row>
    <row r="181" spans="1:9" ht="15" customHeight="1">
      <c r="A181" s="410">
        <v>39339</v>
      </c>
      <c r="B181" s="420">
        <v>5500</v>
      </c>
      <c r="C181" s="420">
        <v>5600</v>
      </c>
      <c r="D181" s="421">
        <f t="shared" si="3"/>
        <v>5550</v>
      </c>
    </row>
    <row r="182" spans="1:9" ht="15" customHeight="1">
      <c r="A182" s="410">
        <v>39342</v>
      </c>
      <c r="B182" s="420">
        <v>5500</v>
      </c>
      <c r="C182" s="420">
        <v>5600</v>
      </c>
      <c r="D182" s="421">
        <f t="shared" si="3"/>
        <v>5550</v>
      </c>
    </row>
    <row r="183" spans="1:9" ht="15" customHeight="1">
      <c r="A183" s="410">
        <v>39343</v>
      </c>
      <c r="B183" s="420">
        <v>5500</v>
      </c>
      <c r="C183" s="420">
        <v>5600</v>
      </c>
      <c r="D183" s="421">
        <f t="shared" si="3"/>
        <v>5550</v>
      </c>
    </row>
    <row r="184" spans="1:9" ht="15" customHeight="1">
      <c r="A184" s="410">
        <v>39344</v>
      </c>
      <c r="B184" s="420">
        <v>5500</v>
      </c>
      <c r="C184" s="420">
        <v>5600</v>
      </c>
      <c r="D184" s="421">
        <f t="shared" si="3"/>
        <v>5550</v>
      </c>
    </row>
    <row r="185" spans="1:9" ht="15" customHeight="1">
      <c r="A185" s="410">
        <v>39345</v>
      </c>
      <c r="B185" s="420">
        <v>5500</v>
      </c>
      <c r="C185" s="420">
        <v>5600</v>
      </c>
      <c r="D185" s="421">
        <f t="shared" si="3"/>
        <v>5550</v>
      </c>
    </row>
    <row r="186" spans="1:9" ht="15" customHeight="1">
      <c r="A186" s="410">
        <v>39346</v>
      </c>
      <c r="B186" s="420">
        <v>5500</v>
      </c>
      <c r="C186" s="420">
        <v>5600</v>
      </c>
      <c r="D186" s="421">
        <f t="shared" si="3"/>
        <v>5550</v>
      </c>
    </row>
    <row r="187" spans="1:9" ht="15" customHeight="1">
      <c r="A187" s="410">
        <v>39349</v>
      </c>
      <c r="B187" s="420">
        <v>5500</v>
      </c>
      <c r="C187" s="420">
        <v>5600</v>
      </c>
      <c r="D187" s="421">
        <f t="shared" si="3"/>
        <v>5550</v>
      </c>
      <c r="G187" s="424"/>
    </row>
    <row r="188" spans="1:9" ht="15" customHeight="1">
      <c r="A188" s="410">
        <v>39350</v>
      </c>
      <c r="B188" s="411">
        <v>5500</v>
      </c>
      <c r="C188" s="411">
        <v>5600</v>
      </c>
      <c r="D188" s="412">
        <f t="shared" si="3"/>
        <v>5550</v>
      </c>
      <c r="G188" s="424"/>
    </row>
    <row r="189" spans="1:9" ht="15" customHeight="1">
      <c r="A189" s="410">
        <v>39351</v>
      </c>
      <c r="B189" s="411">
        <v>5520</v>
      </c>
      <c r="C189" s="411">
        <v>5620</v>
      </c>
      <c r="D189" s="412">
        <f t="shared" si="3"/>
        <v>5570</v>
      </c>
      <c r="E189" s="408"/>
      <c r="F189" s="408"/>
    </row>
    <row r="190" spans="1:9" ht="15" customHeight="1">
      <c r="A190" s="410">
        <v>39352</v>
      </c>
      <c r="B190" s="411">
        <v>5520</v>
      </c>
      <c r="C190" s="411">
        <v>5620</v>
      </c>
      <c r="D190" s="412">
        <f t="shared" si="3"/>
        <v>5570</v>
      </c>
    </row>
    <row r="191" spans="1:9" ht="15" customHeight="1" thickBot="1">
      <c r="A191" s="415">
        <v>39353</v>
      </c>
      <c r="B191" s="416">
        <v>5520</v>
      </c>
      <c r="C191" s="416">
        <v>5620</v>
      </c>
      <c r="D191" s="417">
        <f t="shared" si="3"/>
        <v>5570</v>
      </c>
      <c r="E191" s="418">
        <f>AVERAGE(D172:D191)</f>
        <v>5513</v>
      </c>
      <c r="F191" s="418"/>
      <c r="G191" s="419">
        <f>AVERAGE(D128:D191)</f>
        <v>5463.046875</v>
      </c>
      <c r="H191" s="402">
        <v>928.17</v>
      </c>
      <c r="I191" s="403">
        <f>+H191*G191</f>
        <v>5070636.2179687498</v>
      </c>
    </row>
    <row r="192" spans="1:9" ht="15" customHeight="1">
      <c r="A192" s="410">
        <v>39356</v>
      </c>
      <c r="B192" s="411">
        <v>5520</v>
      </c>
      <c r="C192" s="411">
        <v>5620</v>
      </c>
      <c r="D192" s="412">
        <f t="shared" si="3"/>
        <v>5570</v>
      </c>
    </row>
    <row r="193" spans="1:4" ht="15" customHeight="1">
      <c r="A193" s="410">
        <v>39357</v>
      </c>
      <c r="B193" s="411">
        <v>5520</v>
      </c>
      <c r="C193" s="411">
        <v>5620</v>
      </c>
      <c r="D193" s="412">
        <f t="shared" si="3"/>
        <v>5570</v>
      </c>
    </row>
    <row r="194" spans="1:4" ht="15" customHeight="1">
      <c r="A194" s="410">
        <v>39358</v>
      </c>
      <c r="B194" s="411">
        <v>5520</v>
      </c>
      <c r="C194" s="411">
        <v>5620</v>
      </c>
      <c r="D194" s="412">
        <f t="shared" si="3"/>
        <v>5570</v>
      </c>
    </row>
    <row r="195" spans="1:4" ht="15" customHeight="1">
      <c r="A195" s="410">
        <v>39359</v>
      </c>
      <c r="B195" s="411">
        <v>5520</v>
      </c>
      <c r="C195" s="411">
        <v>5620</v>
      </c>
      <c r="D195" s="412">
        <f t="shared" si="3"/>
        <v>5570</v>
      </c>
    </row>
    <row r="196" spans="1:4" ht="15" customHeight="1">
      <c r="A196" s="410">
        <v>39360</v>
      </c>
      <c r="B196" s="411">
        <v>5520</v>
      </c>
      <c r="C196" s="411">
        <v>5620</v>
      </c>
      <c r="D196" s="412">
        <f t="shared" si="3"/>
        <v>5570</v>
      </c>
    </row>
    <row r="197" spans="1:4" ht="15" customHeight="1">
      <c r="A197" s="410">
        <v>39363</v>
      </c>
      <c r="B197" s="411">
        <v>5520</v>
      </c>
      <c r="C197" s="411">
        <v>5620</v>
      </c>
      <c r="D197" s="412">
        <f t="shared" si="3"/>
        <v>5570</v>
      </c>
    </row>
    <row r="198" spans="1:4" ht="15" customHeight="1">
      <c r="A198" s="410">
        <v>39364</v>
      </c>
      <c r="B198" s="411">
        <v>5550</v>
      </c>
      <c r="C198" s="411">
        <v>5620</v>
      </c>
      <c r="D198" s="412">
        <f t="shared" si="3"/>
        <v>5585</v>
      </c>
    </row>
    <row r="199" spans="1:4" ht="15" customHeight="1">
      <c r="A199" s="410">
        <v>39365</v>
      </c>
      <c r="B199" s="411">
        <v>5550</v>
      </c>
      <c r="C199" s="411">
        <v>5620</v>
      </c>
      <c r="D199" s="412">
        <f t="shared" si="3"/>
        <v>5585</v>
      </c>
    </row>
    <row r="200" spans="1:4" ht="15" customHeight="1">
      <c r="A200" s="410">
        <v>39366</v>
      </c>
      <c r="B200" s="411">
        <v>5550</v>
      </c>
      <c r="C200" s="411">
        <v>5620</v>
      </c>
      <c r="D200" s="412">
        <f t="shared" si="3"/>
        <v>5585</v>
      </c>
    </row>
    <row r="201" spans="1:4" ht="15" customHeight="1">
      <c r="A201" s="410">
        <v>39367</v>
      </c>
      <c r="B201" s="411">
        <v>5550</v>
      </c>
      <c r="C201" s="411">
        <v>5620</v>
      </c>
      <c r="D201" s="412">
        <f t="shared" si="3"/>
        <v>5585</v>
      </c>
    </row>
    <row r="202" spans="1:4" ht="15" customHeight="1">
      <c r="A202" s="410">
        <v>39370</v>
      </c>
      <c r="B202" s="411">
        <v>5550</v>
      </c>
      <c r="C202" s="411">
        <v>5620</v>
      </c>
      <c r="D202" s="412">
        <f t="shared" si="3"/>
        <v>5585</v>
      </c>
    </row>
    <row r="203" spans="1:4" ht="15" customHeight="1">
      <c r="A203" s="410">
        <v>39371</v>
      </c>
      <c r="B203" s="411">
        <v>5550</v>
      </c>
      <c r="C203" s="411">
        <v>5620</v>
      </c>
      <c r="D203" s="412">
        <f t="shared" si="3"/>
        <v>5585</v>
      </c>
    </row>
    <row r="204" spans="1:4" ht="15" customHeight="1">
      <c r="A204" s="410">
        <v>39372</v>
      </c>
      <c r="B204" s="411">
        <v>5550</v>
      </c>
      <c r="C204" s="411">
        <v>5620</v>
      </c>
      <c r="D204" s="412">
        <f t="shared" si="3"/>
        <v>5585</v>
      </c>
    </row>
    <row r="205" spans="1:4" ht="15" customHeight="1">
      <c r="A205" s="410">
        <v>39373</v>
      </c>
      <c r="B205" s="411">
        <v>5550</v>
      </c>
      <c r="C205" s="411">
        <v>5620</v>
      </c>
      <c r="D205" s="412">
        <f t="shared" si="3"/>
        <v>5585</v>
      </c>
    </row>
    <row r="206" spans="1:4" ht="15" customHeight="1">
      <c r="A206" s="410">
        <v>39374</v>
      </c>
      <c r="B206" s="411">
        <v>5600</v>
      </c>
      <c r="C206" s="411">
        <v>5700</v>
      </c>
      <c r="D206" s="412">
        <f t="shared" si="3"/>
        <v>5650</v>
      </c>
    </row>
    <row r="207" spans="1:4" ht="15" customHeight="1">
      <c r="A207" s="410">
        <v>39377</v>
      </c>
      <c r="B207" s="411">
        <v>5600</v>
      </c>
      <c r="C207" s="411">
        <v>5700</v>
      </c>
      <c r="D207" s="412">
        <f t="shared" si="3"/>
        <v>5650</v>
      </c>
    </row>
    <row r="208" spans="1:4" ht="15" customHeight="1">
      <c r="A208" s="410">
        <v>39378</v>
      </c>
      <c r="B208" s="411">
        <v>5600</v>
      </c>
      <c r="C208" s="411">
        <v>5700</v>
      </c>
      <c r="D208" s="412">
        <f t="shared" si="3"/>
        <v>5650</v>
      </c>
    </row>
    <row r="209" spans="1:7" ht="15" customHeight="1">
      <c r="A209" s="410">
        <v>39379</v>
      </c>
      <c r="B209" s="411">
        <v>5600</v>
      </c>
      <c r="C209" s="411">
        <v>5700</v>
      </c>
      <c r="D209" s="412">
        <f t="shared" si="3"/>
        <v>5650</v>
      </c>
    </row>
    <row r="210" spans="1:7" ht="15" customHeight="1">
      <c r="A210" s="410">
        <v>39380</v>
      </c>
      <c r="B210" s="411">
        <v>5600</v>
      </c>
      <c r="C210" s="411">
        <v>5700</v>
      </c>
      <c r="D210" s="412">
        <f t="shared" si="3"/>
        <v>5650</v>
      </c>
    </row>
    <row r="211" spans="1:7" ht="15" customHeight="1">
      <c r="A211" s="410">
        <v>39381</v>
      </c>
      <c r="B211" s="411">
        <v>5600</v>
      </c>
      <c r="C211" s="411">
        <v>5700</v>
      </c>
      <c r="D211" s="412">
        <f t="shared" si="3"/>
        <v>5650</v>
      </c>
    </row>
    <row r="212" spans="1:7" ht="15" customHeight="1">
      <c r="A212" s="410">
        <v>39384</v>
      </c>
      <c r="B212" s="411">
        <v>5600</v>
      </c>
      <c r="C212" s="411">
        <v>5700</v>
      </c>
      <c r="D212" s="412">
        <f t="shared" si="3"/>
        <v>5650</v>
      </c>
    </row>
    <row r="213" spans="1:7" ht="15" customHeight="1">
      <c r="A213" s="410">
        <v>39385</v>
      </c>
      <c r="B213" s="411">
        <v>5600</v>
      </c>
      <c r="C213" s="411">
        <v>5700</v>
      </c>
      <c r="D213" s="412">
        <f t="shared" si="3"/>
        <v>5650</v>
      </c>
    </row>
    <row r="214" spans="1:7" ht="15" customHeight="1" thickBot="1">
      <c r="A214" s="415">
        <v>39386</v>
      </c>
      <c r="B214" s="416">
        <v>5600</v>
      </c>
      <c r="C214" s="416">
        <v>5700</v>
      </c>
      <c r="D214" s="417">
        <f t="shared" si="3"/>
        <v>5650</v>
      </c>
      <c r="E214" s="418">
        <f>AVERAGE(D192:D214)</f>
        <v>5606.521739130435</v>
      </c>
      <c r="F214" s="418"/>
      <c r="G214" s="419"/>
    </row>
    <row r="215" spans="1:7" ht="15" customHeight="1">
      <c r="A215" s="410">
        <v>39387</v>
      </c>
      <c r="B215" s="411">
        <v>5600</v>
      </c>
      <c r="C215" s="411">
        <v>5700</v>
      </c>
      <c r="D215" s="412">
        <f t="shared" si="3"/>
        <v>5650</v>
      </c>
    </row>
    <row r="216" spans="1:7" ht="15" customHeight="1">
      <c r="A216" s="410">
        <v>39388</v>
      </c>
      <c r="B216" s="411">
        <v>5600</v>
      </c>
      <c r="C216" s="411">
        <v>5700</v>
      </c>
      <c r="D216" s="412">
        <f t="shared" si="3"/>
        <v>5650</v>
      </c>
    </row>
    <row r="217" spans="1:7" ht="15" customHeight="1">
      <c r="A217" s="410">
        <v>39391</v>
      </c>
      <c r="B217" s="411">
        <v>5600</v>
      </c>
      <c r="C217" s="411">
        <v>5700</v>
      </c>
      <c r="D217" s="412">
        <f t="shared" si="3"/>
        <v>5650</v>
      </c>
    </row>
    <row r="218" spans="1:7" ht="15" customHeight="1">
      <c r="A218" s="410">
        <v>39392</v>
      </c>
      <c r="B218" s="411">
        <v>5600</v>
      </c>
      <c r="C218" s="411">
        <v>5700</v>
      </c>
      <c r="D218" s="412">
        <f t="shared" si="3"/>
        <v>5650</v>
      </c>
    </row>
    <row r="219" spans="1:7" ht="15" customHeight="1">
      <c r="A219" s="410">
        <v>39393</v>
      </c>
      <c r="B219" s="411">
        <v>5600</v>
      </c>
      <c r="C219" s="411">
        <v>5700</v>
      </c>
      <c r="D219" s="412">
        <f t="shared" si="3"/>
        <v>5650</v>
      </c>
    </row>
    <row r="220" spans="1:7" ht="15" customHeight="1">
      <c r="A220" s="410">
        <v>39394</v>
      </c>
      <c r="B220" s="411">
        <v>5600</v>
      </c>
      <c r="C220" s="411">
        <v>5700</v>
      </c>
      <c r="D220" s="412">
        <f t="shared" si="3"/>
        <v>5650</v>
      </c>
    </row>
    <row r="221" spans="1:7" ht="15" customHeight="1">
      <c r="A221" s="410">
        <v>39395</v>
      </c>
      <c r="B221" s="411">
        <v>5600</v>
      </c>
      <c r="C221" s="411">
        <v>5700</v>
      </c>
      <c r="D221" s="412">
        <f t="shared" si="3"/>
        <v>5650</v>
      </c>
    </row>
    <row r="222" spans="1:7" ht="15" customHeight="1">
      <c r="A222" s="410">
        <v>39398</v>
      </c>
      <c r="B222" s="411">
        <v>5600</v>
      </c>
      <c r="C222" s="411">
        <v>5700</v>
      </c>
      <c r="D222" s="412">
        <f t="shared" si="3"/>
        <v>5650</v>
      </c>
    </row>
    <row r="223" spans="1:7" ht="15" customHeight="1">
      <c r="A223" s="410">
        <v>39399</v>
      </c>
      <c r="B223" s="411">
        <v>5600</v>
      </c>
      <c r="C223" s="411">
        <v>5700</v>
      </c>
      <c r="D223" s="412">
        <f t="shared" si="3"/>
        <v>5650</v>
      </c>
    </row>
    <row r="224" spans="1:7" ht="15" customHeight="1">
      <c r="A224" s="410">
        <v>39400</v>
      </c>
      <c r="B224" s="411">
        <v>5600</v>
      </c>
      <c r="C224" s="411">
        <v>5700</v>
      </c>
      <c r="D224" s="412">
        <f t="shared" si="3"/>
        <v>5650</v>
      </c>
    </row>
    <row r="225" spans="1:7" ht="15" customHeight="1">
      <c r="A225" s="410">
        <v>39401</v>
      </c>
      <c r="B225" s="411">
        <v>5600</v>
      </c>
      <c r="C225" s="411">
        <v>5700</v>
      </c>
      <c r="D225" s="412">
        <f t="shared" si="3"/>
        <v>5650</v>
      </c>
    </row>
    <row r="226" spans="1:7" ht="15" customHeight="1">
      <c r="A226" s="410">
        <v>39402</v>
      </c>
      <c r="B226" s="411">
        <v>5400</v>
      </c>
      <c r="C226" s="411">
        <v>5500</v>
      </c>
      <c r="D226" s="412">
        <f t="shared" si="3"/>
        <v>5450</v>
      </c>
    </row>
    <row r="227" spans="1:7" ht="15" customHeight="1">
      <c r="A227" s="410">
        <v>39403</v>
      </c>
      <c r="B227" s="411">
        <v>5600</v>
      </c>
      <c r="C227" s="411">
        <v>5700</v>
      </c>
      <c r="D227" s="412">
        <f t="shared" si="3"/>
        <v>5650</v>
      </c>
    </row>
    <row r="228" spans="1:7" ht="15" customHeight="1">
      <c r="A228" s="410">
        <v>39405</v>
      </c>
      <c r="B228" s="411">
        <v>5600</v>
      </c>
      <c r="C228" s="411">
        <v>5700</v>
      </c>
      <c r="D228" s="412">
        <f t="shared" si="3"/>
        <v>5650</v>
      </c>
    </row>
    <row r="229" spans="1:7" ht="15" customHeight="1">
      <c r="A229" s="410">
        <v>39406</v>
      </c>
      <c r="B229" s="411">
        <v>5600</v>
      </c>
      <c r="C229" s="411">
        <v>5700</v>
      </c>
      <c r="D229" s="412">
        <f t="shared" si="3"/>
        <v>5650</v>
      </c>
    </row>
    <row r="230" spans="1:7" ht="15" customHeight="1">
      <c r="A230" s="425">
        <v>39407</v>
      </c>
      <c r="B230" s="411">
        <v>5600</v>
      </c>
      <c r="C230" s="411">
        <v>5700</v>
      </c>
      <c r="D230" s="412">
        <f t="shared" si="3"/>
        <v>5650</v>
      </c>
    </row>
    <row r="231" spans="1:7" ht="15" customHeight="1">
      <c r="A231" s="425">
        <v>39408</v>
      </c>
      <c r="B231" s="411">
        <v>5600</v>
      </c>
      <c r="C231" s="411">
        <v>5700</v>
      </c>
      <c r="D231" s="412">
        <f t="shared" si="3"/>
        <v>5650</v>
      </c>
    </row>
    <row r="232" spans="1:7" ht="15" customHeight="1">
      <c r="A232" s="425">
        <v>39409</v>
      </c>
      <c r="B232" s="411">
        <v>5600</v>
      </c>
      <c r="C232" s="411">
        <v>5700</v>
      </c>
      <c r="D232" s="412">
        <f t="shared" si="3"/>
        <v>5650</v>
      </c>
    </row>
    <row r="233" spans="1:7" ht="15" customHeight="1">
      <c r="A233" s="425">
        <v>39412</v>
      </c>
      <c r="B233" s="411">
        <v>5600</v>
      </c>
      <c r="C233" s="411">
        <v>5700</v>
      </c>
      <c r="D233" s="412">
        <f t="shared" si="3"/>
        <v>5650</v>
      </c>
    </row>
    <row r="234" spans="1:7" ht="15" customHeight="1">
      <c r="A234" s="425">
        <v>39413</v>
      </c>
      <c r="B234" s="411">
        <v>5600</v>
      </c>
      <c r="C234" s="411">
        <v>5700</v>
      </c>
      <c r="D234" s="412">
        <f t="shared" si="3"/>
        <v>5650</v>
      </c>
    </row>
    <row r="235" spans="1:7" ht="15" customHeight="1">
      <c r="A235" s="425">
        <v>39414</v>
      </c>
      <c r="B235" s="411">
        <v>5600</v>
      </c>
      <c r="C235" s="411">
        <v>5700</v>
      </c>
      <c r="D235" s="412">
        <f t="shared" si="3"/>
        <v>5650</v>
      </c>
    </row>
    <row r="236" spans="1:7" ht="15" customHeight="1">
      <c r="A236" s="425">
        <v>39415</v>
      </c>
      <c r="B236" s="411">
        <v>5500</v>
      </c>
      <c r="C236" s="411">
        <v>5650</v>
      </c>
      <c r="D236" s="412">
        <f t="shared" si="3"/>
        <v>5575</v>
      </c>
    </row>
    <row r="237" spans="1:7" ht="15" customHeight="1" thickBot="1">
      <c r="A237" s="426">
        <v>39416</v>
      </c>
      <c r="B237" s="416">
        <v>5500</v>
      </c>
      <c r="C237" s="416">
        <v>5650</v>
      </c>
      <c r="D237" s="417">
        <f t="shared" si="3"/>
        <v>5575</v>
      </c>
      <c r="E237" s="418">
        <f>AVERAGE(D215:D237)</f>
        <v>5634.782608695652</v>
      </c>
      <c r="F237" s="418"/>
      <c r="G237" s="419"/>
    </row>
    <row r="238" spans="1:7" ht="15" customHeight="1">
      <c r="A238" s="425">
        <v>39419</v>
      </c>
      <c r="B238" s="411">
        <v>5500</v>
      </c>
      <c r="C238" s="411">
        <v>5650</v>
      </c>
      <c r="D238" s="412">
        <f t="shared" si="3"/>
        <v>5575</v>
      </c>
    </row>
    <row r="239" spans="1:7" ht="15" customHeight="1">
      <c r="A239" s="425">
        <v>39420</v>
      </c>
      <c r="B239" s="411">
        <v>5500</v>
      </c>
      <c r="C239" s="411">
        <v>5650</v>
      </c>
      <c r="D239" s="412">
        <f t="shared" si="3"/>
        <v>5575</v>
      </c>
    </row>
    <row r="240" spans="1:7" ht="15" customHeight="1">
      <c r="A240" s="425">
        <v>39421</v>
      </c>
      <c r="B240" s="411">
        <v>5500</v>
      </c>
      <c r="C240" s="411">
        <v>5650</v>
      </c>
      <c r="D240" s="412">
        <f t="shared" si="3"/>
        <v>5575</v>
      </c>
    </row>
    <row r="241" spans="1:10" ht="15" customHeight="1">
      <c r="A241" s="425">
        <v>39422</v>
      </c>
      <c r="B241" s="411">
        <v>5500</v>
      </c>
      <c r="C241" s="411">
        <v>5650</v>
      </c>
      <c r="D241" s="412">
        <f t="shared" si="3"/>
        <v>5575</v>
      </c>
    </row>
    <row r="242" spans="1:10" ht="15" customHeight="1">
      <c r="A242" s="425">
        <v>39423</v>
      </c>
      <c r="B242" s="411">
        <v>5500</v>
      </c>
      <c r="C242" s="411">
        <v>5650</v>
      </c>
      <c r="D242" s="412">
        <f t="shared" si="3"/>
        <v>5575</v>
      </c>
    </row>
    <row r="243" spans="1:10" ht="15" customHeight="1">
      <c r="A243" s="425">
        <v>39426</v>
      </c>
      <c r="B243" s="411">
        <v>5500</v>
      </c>
      <c r="C243" s="411">
        <v>5650</v>
      </c>
      <c r="D243" s="412">
        <f t="shared" si="3"/>
        <v>5575</v>
      </c>
    </row>
    <row r="244" spans="1:10" ht="15" customHeight="1">
      <c r="A244" s="425">
        <v>39427</v>
      </c>
      <c r="B244" s="411">
        <v>5500</v>
      </c>
      <c r="C244" s="411">
        <v>5650</v>
      </c>
      <c r="D244" s="412">
        <f t="shared" si="3"/>
        <v>5575</v>
      </c>
    </row>
    <row r="245" spans="1:10" ht="15" customHeight="1">
      <c r="A245" s="425">
        <v>39428</v>
      </c>
      <c r="B245" s="411">
        <v>5500</v>
      </c>
      <c r="C245" s="411">
        <v>5650</v>
      </c>
      <c r="D245" s="412">
        <f t="shared" si="3"/>
        <v>5575</v>
      </c>
    </row>
    <row r="246" spans="1:10" ht="15" customHeight="1">
      <c r="A246" s="425">
        <v>39429</v>
      </c>
      <c r="B246" s="411">
        <v>5470</v>
      </c>
      <c r="C246" s="411">
        <v>5550</v>
      </c>
      <c r="D246" s="412">
        <f t="shared" si="3"/>
        <v>5510</v>
      </c>
      <c r="J246" s="427"/>
    </row>
    <row r="247" spans="1:10" ht="15" customHeight="1">
      <c r="A247" s="425">
        <v>39430</v>
      </c>
      <c r="B247" s="411">
        <v>5470</v>
      </c>
      <c r="C247" s="411">
        <v>5550</v>
      </c>
      <c r="D247" s="412">
        <f t="shared" si="3"/>
        <v>5510</v>
      </c>
      <c r="J247" s="427"/>
    </row>
    <row r="248" spans="1:10" ht="15" customHeight="1">
      <c r="A248" s="425">
        <v>39433</v>
      </c>
      <c r="B248" s="411">
        <v>5470</v>
      </c>
      <c r="C248" s="411">
        <v>5550</v>
      </c>
      <c r="D248" s="412">
        <f t="shared" si="3"/>
        <v>5510</v>
      </c>
    </row>
    <row r="249" spans="1:10" ht="15" customHeight="1">
      <c r="A249" s="425">
        <v>39434</v>
      </c>
      <c r="B249" s="411">
        <v>5470</v>
      </c>
      <c r="C249" s="411">
        <v>5550</v>
      </c>
      <c r="D249" s="412">
        <f t="shared" si="3"/>
        <v>5510</v>
      </c>
    </row>
    <row r="250" spans="1:10" ht="15" customHeight="1">
      <c r="A250" s="425">
        <v>39435</v>
      </c>
      <c r="B250" s="411">
        <v>5470</v>
      </c>
      <c r="C250" s="411">
        <v>5550</v>
      </c>
      <c r="D250" s="412">
        <f t="shared" si="3"/>
        <v>5510</v>
      </c>
    </row>
    <row r="251" spans="1:10" ht="15" customHeight="1">
      <c r="A251" s="425">
        <v>39436</v>
      </c>
      <c r="B251" s="411">
        <v>5470</v>
      </c>
      <c r="C251" s="411">
        <v>5550</v>
      </c>
      <c r="D251" s="412">
        <f t="shared" si="3"/>
        <v>5510</v>
      </c>
    </row>
    <row r="252" spans="1:10" ht="15" customHeight="1">
      <c r="A252" s="425">
        <v>39437</v>
      </c>
      <c r="B252" s="411">
        <v>5470</v>
      </c>
      <c r="C252" s="411">
        <v>5550</v>
      </c>
      <c r="D252" s="412">
        <f t="shared" si="3"/>
        <v>5510</v>
      </c>
    </row>
    <row r="253" spans="1:10" ht="15" customHeight="1">
      <c r="A253" s="425">
        <v>39443</v>
      </c>
      <c r="B253" s="411">
        <v>5470</v>
      </c>
      <c r="C253" s="411">
        <v>5550</v>
      </c>
      <c r="D253" s="412">
        <f t="shared" si="3"/>
        <v>5510</v>
      </c>
    </row>
    <row r="254" spans="1:10" ht="15" customHeight="1">
      <c r="A254" s="410">
        <v>39444</v>
      </c>
      <c r="B254" s="411">
        <v>5470</v>
      </c>
      <c r="C254" s="411">
        <v>5550</v>
      </c>
      <c r="D254" s="412">
        <f t="shared" si="3"/>
        <v>5510</v>
      </c>
    </row>
    <row r="255" spans="1:10" ht="15" customHeight="1" thickBot="1">
      <c r="A255" s="415">
        <v>39447</v>
      </c>
      <c r="B255" s="416">
        <v>5470</v>
      </c>
      <c r="C255" s="416">
        <v>5550</v>
      </c>
      <c r="D255" s="417">
        <f t="shared" si="3"/>
        <v>5510</v>
      </c>
      <c r="E255" s="418">
        <f>AVERAGE(D238:D255)</f>
        <v>5538.8888888888887</v>
      </c>
      <c r="F255" s="418">
        <f>AVERAGE(D3:D255)</f>
        <v>5476.52</v>
      </c>
      <c r="G255" s="419">
        <f>AVERAGE(D192:D255)</f>
        <v>5597.65625</v>
      </c>
    </row>
    <row r="256" spans="1:10" ht="15" customHeight="1">
      <c r="A256" s="425">
        <v>39449</v>
      </c>
      <c r="B256" s="411">
        <v>5470</v>
      </c>
      <c r="C256" s="411">
        <v>5550</v>
      </c>
      <c r="D256" s="412">
        <f t="shared" si="3"/>
        <v>5510</v>
      </c>
    </row>
    <row r="257" spans="1:4" ht="15" customHeight="1">
      <c r="A257" s="425">
        <v>39450</v>
      </c>
      <c r="B257" s="411">
        <v>5470</v>
      </c>
      <c r="C257" s="411">
        <v>5550</v>
      </c>
      <c r="D257" s="412">
        <f t="shared" si="3"/>
        <v>5510</v>
      </c>
    </row>
    <row r="258" spans="1:4" ht="15" customHeight="1">
      <c r="A258" s="425">
        <v>39451</v>
      </c>
      <c r="B258" s="411">
        <v>5470</v>
      </c>
      <c r="C258" s="411">
        <v>5550</v>
      </c>
      <c r="D258" s="412">
        <f t="shared" ref="D258:D312" si="4">AVERAGE(B258:C258)</f>
        <v>5510</v>
      </c>
    </row>
    <row r="259" spans="1:4" ht="15" customHeight="1">
      <c r="A259" s="425">
        <v>39454</v>
      </c>
      <c r="B259" s="411">
        <v>5470</v>
      </c>
      <c r="C259" s="411">
        <v>5550</v>
      </c>
      <c r="D259" s="412">
        <f t="shared" si="4"/>
        <v>5510</v>
      </c>
    </row>
    <row r="260" spans="1:4" ht="15" customHeight="1">
      <c r="A260" s="425">
        <v>39455</v>
      </c>
      <c r="B260" s="411">
        <v>5470</v>
      </c>
      <c r="C260" s="411">
        <v>5550</v>
      </c>
      <c r="D260" s="412">
        <f t="shared" si="4"/>
        <v>5510</v>
      </c>
    </row>
    <row r="261" spans="1:4" ht="15" customHeight="1">
      <c r="A261" s="425">
        <v>39456</v>
      </c>
      <c r="B261" s="411">
        <v>5470</v>
      </c>
      <c r="C261" s="411">
        <v>5550</v>
      </c>
      <c r="D261" s="412">
        <f t="shared" si="4"/>
        <v>5510</v>
      </c>
    </row>
    <row r="262" spans="1:4" ht="15" customHeight="1">
      <c r="A262" s="425">
        <v>39457</v>
      </c>
      <c r="B262" s="411">
        <v>5470</v>
      </c>
      <c r="C262" s="411">
        <v>5550</v>
      </c>
      <c r="D262" s="412">
        <f t="shared" si="4"/>
        <v>5510</v>
      </c>
    </row>
    <row r="263" spans="1:4" ht="15" customHeight="1">
      <c r="A263" s="425">
        <v>39458</v>
      </c>
      <c r="B263" s="411">
        <v>5470</v>
      </c>
      <c r="C263" s="411">
        <v>5550</v>
      </c>
      <c r="D263" s="412">
        <f t="shared" si="4"/>
        <v>5510</v>
      </c>
    </row>
    <row r="264" spans="1:4" ht="15" customHeight="1">
      <c r="A264" s="425">
        <v>39461</v>
      </c>
      <c r="B264" s="411">
        <v>5470</v>
      </c>
      <c r="C264" s="411">
        <v>5550</v>
      </c>
      <c r="D264" s="412">
        <f t="shared" si="4"/>
        <v>5510</v>
      </c>
    </row>
    <row r="265" spans="1:4" ht="15" customHeight="1">
      <c r="A265" s="425">
        <v>39462</v>
      </c>
      <c r="B265" s="411">
        <v>5470</v>
      </c>
      <c r="C265" s="411">
        <v>5550</v>
      </c>
      <c r="D265" s="412">
        <f t="shared" si="4"/>
        <v>5510</v>
      </c>
    </row>
    <row r="266" spans="1:4" ht="15" customHeight="1">
      <c r="A266" s="425">
        <v>39463</v>
      </c>
      <c r="B266" s="411">
        <v>5470</v>
      </c>
      <c r="C266" s="411">
        <v>5550</v>
      </c>
      <c r="D266" s="412">
        <f t="shared" si="4"/>
        <v>5510</v>
      </c>
    </row>
    <row r="267" spans="1:4" ht="15" customHeight="1">
      <c r="A267" s="425">
        <v>39464</v>
      </c>
      <c r="B267" s="411">
        <v>5470</v>
      </c>
      <c r="C267" s="411">
        <v>5550</v>
      </c>
      <c r="D267" s="412">
        <f t="shared" si="4"/>
        <v>5510</v>
      </c>
    </row>
    <row r="268" spans="1:4" ht="15" customHeight="1">
      <c r="A268" s="425">
        <v>39465</v>
      </c>
      <c r="B268" s="411">
        <v>5470</v>
      </c>
      <c r="C268" s="411">
        <v>5550</v>
      </c>
      <c r="D268" s="412">
        <f t="shared" si="4"/>
        <v>5510</v>
      </c>
    </row>
    <row r="269" spans="1:4" ht="15" customHeight="1">
      <c r="A269" s="425">
        <v>39468</v>
      </c>
      <c r="B269" s="411">
        <v>5470</v>
      </c>
      <c r="C269" s="411">
        <v>5550</v>
      </c>
      <c r="D269" s="412">
        <f t="shared" si="4"/>
        <v>5510</v>
      </c>
    </row>
    <row r="270" spans="1:4" ht="15" customHeight="1">
      <c r="A270" s="425">
        <v>39469</v>
      </c>
      <c r="B270" s="411">
        <v>5470</v>
      </c>
      <c r="C270" s="411">
        <v>5550</v>
      </c>
      <c r="D270" s="412">
        <f t="shared" si="4"/>
        <v>5510</v>
      </c>
    </row>
    <row r="271" spans="1:4" ht="15" customHeight="1">
      <c r="A271" s="425">
        <v>39470</v>
      </c>
      <c r="B271" s="411">
        <v>5470</v>
      </c>
      <c r="C271" s="411">
        <v>5550</v>
      </c>
      <c r="D271" s="412">
        <f t="shared" si="4"/>
        <v>5510</v>
      </c>
    </row>
    <row r="272" spans="1:4" ht="15" customHeight="1">
      <c r="A272" s="425">
        <v>39471</v>
      </c>
      <c r="B272" s="411">
        <v>5550</v>
      </c>
      <c r="C272" s="411">
        <v>5650</v>
      </c>
      <c r="D272" s="412">
        <f t="shared" si="4"/>
        <v>5600</v>
      </c>
    </row>
    <row r="273" spans="1:7" ht="15" customHeight="1">
      <c r="A273" s="425">
        <v>39472</v>
      </c>
      <c r="B273" s="411">
        <v>5550</v>
      </c>
      <c r="C273" s="411">
        <v>5700</v>
      </c>
      <c r="D273" s="412">
        <f t="shared" si="4"/>
        <v>5625</v>
      </c>
    </row>
    <row r="274" spans="1:7" ht="15" customHeight="1">
      <c r="A274" s="425">
        <v>39475</v>
      </c>
      <c r="B274" s="411">
        <v>5550</v>
      </c>
      <c r="C274" s="411">
        <v>5650</v>
      </c>
      <c r="D274" s="412">
        <f t="shared" si="4"/>
        <v>5600</v>
      </c>
    </row>
    <row r="275" spans="1:7" ht="15" customHeight="1">
      <c r="A275" s="410">
        <v>39476</v>
      </c>
      <c r="B275" s="411">
        <v>5550</v>
      </c>
      <c r="C275" s="411">
        <v>5650</v>
      </c>
      <c r="D275" s="412">
        <f t="shared" si="4"/>
        <v>5600</v>
      </c>
    </row>
    <row r="276" spans="1:7" ht="15" customHeight="1">
      <c r="A276" s="410">
        <v>39477</v>
      </c>
      <c r="B276" s="411">
        <v>5550</v>
      </c>
      <c r="C276" s="411">
        <v>5650</v>
      </c>
      <c r="D276" s="412">
        <f t="shared" si="4"/>
        <v>5600</v>
      </c>
    </row>
    <row r="277" spans="1:7" ht="15" customHeight="1" thickBot="1">
      <c r="A277" s="415">
        <v>39478</v>
      </c>
      <c r="B277" s="416">
        <v>5550</v>
      </c>
      <c r="C277" s="416">
        <v>5700</v>
      </c>
      <c r="D277" s="417">
        <f t="shared" si="4"/>
        <v>5625</v>
      </c>
      <c r="E277" s="418">
        <f>AVERAGE(D256:D277)</f>
        <v>5536.818181818182</v>
      </c>
      <c r="F277" s="418"/>
      <c r="G277" s="419"/>
    </row>
    <row r="278" spans="1:7" ht="15" customHeight="1">
      <c r="A278" s="410">
        <v>39479</v>
      </c>
      <c r="B278" s="411">
        <v>5600</v>
      </c>
      <c r="C278" s="411">
        <v>5700</v>
      </c>
      <c r="D278" s="412">
        <f t="shared" si="4"/>
        <v>5650</v>
      </c>
    </row>
    <row r="279" spans="1:7" ht="15" customHeight="1">
      <c r="A279" s="410">
        <v>39482</v>
      </c>
      <c r="B279" s="411">
        <v>5600</v>
      </c>
      <c r="C279" s="411">
        <v>5700</v>
      </c>
      <c r="D279" s="412">
        <f t="shared" si="4"/>
        <v>5650</v>
      </c>
    </row>
    <row r="280" spans="1:7" ht="15" customHeight="1">
      <c r="A280" s="410">
        <v>39483</v>
      </c>
      <c r="B280" s="411">
        <v>5600</v>
      </c>
      <c r="C280" s="411">
        <v>5700</v>
      </c>
      <c r="D280" s="412">
        <f t="shared" si="4"/>
        <v>5650</v>
      </c>
    </row>
    <row r="281" spans="1:7" ht="15" customHeight="1">
      <c r="A281" s="410">
        <v>39484</v>
      </c>
      <c r="B281" s="411">
        <v>5600</v>
      </c>
      <c r="C281" s="411">
        <v>5700</v>
      </c>
      <c r="D281" s="412">
        <f t="shared" si="4"/>
        <v>5650</v>
      </c>
    </row>
    <row r="282" spans="1:7" ht="15" customHeight="1">
      <c r="A282" s="410">
        <v>39485</v>
      </c>
      <c r="B282" s="411">
        <v>5800</v>
      </c>
      <c r="C282" s="411">
        <v>5900</v>
      </c>
      <c r="D282" s="412">
        <f t="shared" si="4"/>
        <v>5850</v>
      </c>
    </row>
    <row r="283" spans="1:7" ht="15" customHeight="1">
      <c r="A283" s="425">
        <v>39486</v>
      </c>
      <c r="B283" s="411">
        <v>5800</v>
      </c>
      <c r="C283" s="411">
        <v>5900</v>
      </c>
      <c r="D283" s="412">
        <f t="shared" si="4"/>
        <v>5850</v>
      </c>
    </row>
    <row r="284" spans="1:7" ht="15" customHeight="1">
      <c r="A284" s="425">
        <v>39489</v>
      </c>
      <c r="B284" s="411">
        <v>5900</v>
      </c>
      <c r="C284" s="411">
        <v>6000</v>
      </c>
      <c r="D284" s="412">
        <f t="shared" si="4"/>
        <v>5950</v>
      </c>
    </row>
    <row r="285" spans="1:7" ht="15" customHeight="1">
      <c r="A285" s="425">
        <v>39490</v>
      </c>
      <c r="B285" s="411">
        <v>5900</v>
      </c>
      <c r="C285" s="411">
        <v>6000</v>
      </c>
      <c r="D285" s="412">
        <f t="shared" si="4"/>
        <v>5950</v>
      </c>
    </row>
    <row r="286" spans="1:7" ht="15" customHeight="1">
      <c r="A286" s="425">
        <v>39491</v>
      </c>
      <c r="B286" s="411">
        <v>5900</v>
      </c>
      <c r="C286" s="411">
        <v>6000</v>
      </c>
      <c r="D286" s="412">
        <f t="shared" si="4"/>
        <v>5950</v>
      </c>
    </row>
    <row r="287" spans="1:7" ht="15" customHeight="1">
      <c r="A287" s="425">
        <v>39492</v>
      </c>
      <c r="B287" s="411">
        <v>5900</v>
      </c>
      <c r="C287" s="411">
        <v>6000</v>
      </c>
      <c r="D287" s="412">
        <f t="shared" si="4"/>
        <v>5950</v>
      </c>
    </row>
    <row r="288" spans="1:7" ht="15" customHeight="1">
      <c r="A288" s="425">
        <v>39493</v>
      </c>
      <c r="B288" s="411">
        <v>5900</v>
      </c>
      <c r="C288" s="411">
        <v>6000</v>
      </c>
      <c r="D288" s="412">
        <f t="shared" si="4"/>
        <v>5950</v>
      </c>
    </row>
    <row r="289" spans="1:7" ht="15" customHeight="1">
      <c r="A289" s="425">
        <v>39496</v>
      </c>
      <c r="B289" s="411">
        <v>5900</v>
      </c>
      <c r="C289" s="411">
        <v>6000</v>
      </c>
      <c r="D289" s="412">
        <f t="shared" si="4"/>
        <v>5950</v>
      </c>
    </row>
    <row r="290" spans="1:7" ht="15" customHeight="1">
      <c r="A290" s="425">
        <v>39497</v>
      </c>
      <c r="B290" s="411">
        <v>5900</v>
      </c>
      <c r="C290" s="411">
        <v>6000</v>
      </c>
      <c r="D290" s="412">
        <f t="shared" si="4"/>
        <v>5950</v>
      </c>
    </row>
    <row r="291" spans="1:7" ht="15" customHeight="1">
      <c r="A291" s="425">
        <v>39498</v>
      </c>
      <c r="B291" s="411">
        <v>5900</v>
      </c>
      <c r="C291" s="411">
        <v>6000</v>
      </c>
      <c r="D291" s="412">
        <f t="shared" si="4"/>
        <v>5950</v>
      </c>
    </row>
    <row r="292" spans="1:7" ht="15" customHeight="1">
      <c r="A292" s="425">
        <v>39499</v>
      </c>
      <c r="B292" s="411">
        <v>5900</v>
      </c>
      <c r="C292" s="411">
        <v>6000</v>
      </c>
      <c r="D292" s="412">
        <f t="shared" si="4"/>
        <v>5950</v>
      </c>
    </row>
    <row r="293" spans="1:7" ht="15" customHeight="1">
      <c r="A293" s="425">
        <v>39500</v>
      </c>
      <c r="B293" s="411">
        <v>5900</v>
      </c>
      <c r="C293" s="411">
        <v>6000</v>
      </c>
      <c r="D293" s="412">
        <f t="shared" si="4"/>
        <v>5950</v>
      </c>
    </row>
    <row r="294" spans="1:7" ht="15" customHeight="1">
      <c r="A294" s="425">
        <v>39503</v>
      </c>
      <c r="B294" s="411">
        <v>5900</v>
      </c>
      <c r="C294" s="411">
        <v>6000</v>
      </c>
      <c r="D294" s="412">
        <f t="shared" si="4"/>
        <v>5950</v>
      </c>
    </row>
    <row r="295" spans="1:7" ht="15" customHeight="1">
      <c r="A295" s="425">
        <v>39504</v>
      </c>
      <c r="B295" s="411">
        <v>5900</v>
      </c>
      <c r="C295" s="411">
        <v>6000</v>
      </c>
      <c r="D295" s="412">
        <f t="shared" si="4"/>
        <v>5950</v>
      </c>
    </row>
    <row r="296" spans="1:7" ht="15" customHeight="1">
      <c r="A296" s="425">
        <v>39505</v>
      </c>
      <c r="B296" s="411">
        <v>5900</v>
      </c>
      <c r="C296" s="411">
        <v>6000</v>
      </c>
      <c r="D296" s="412">
        <f t="shared" si="4"/>
        <v>5950</v>
      </c>
    </row>
    <row r="297" spans="1:7" ht="15" customHeight="1">
      <c r="A297" s="425">
        <v>39506</v>
      </c>
      <c r="B297" s="411">
        <v>5900</v>
      </c>
      <c r="C297" s="411">
        <v>6000</v>
      </c>
      <c r="D297" s="412">
        <f t="shared" si="4"/>
        <v>5950</v>
      </c>
    </row>
    <row r="298" spans="1:7" ht="15" customHeight="1" thickBot="1">
      <c r="A298" s="426">
        <v>39507</v>
      </c>
      <c r="B298" s="416">
        <v>5900</v>
      </c>
      <c r="C298" s="416">
        <v>6000</v>
      </c>
      <c r="D298" s="417">
        <f t="shared" si="4"/>
        <v>5950</v>
      </c>
      <c r="E298" s="418">
        <f>AVERAGE(D278:D298)</f>
        <v>5883.333333333333</v>
      </c>
      <c r="F298" s="418"/>
      <c r="G298" s="419"/>
    </row>
    <row r="299" spans="1:7" ht="15" customHeight="1">
      <c r="A299" s="425">
        <v>39510</v>
      </c>
      <c r="B299" s="411">
        <v>5900</v>
      </c>
      <c r="C299" s="411">
        <v>6000</v>
      </c>
      <c r="D299" s="412">
        <f t="shared" si="4"/>
        <v>5950</v>
      </c>
    </row>
    <row r="300" spans="1:7" ht="15" customHeight="1">
      <c r="A300" s="425">
        <v>39511</v>
      </c>
      <c r="B300" s="411">
        <v>5900</v>
      </c>
      <c r="C300" s="411">
        <v>6000</v>
      </c>
      <c r="D300" s="412">
        <f t="shared" si="4"/>
        <v>5950</v>
      </c>
    </row>
    <row r="301" spans="1:7" ht="15" customHeight="1">
      <c r="A301" s="425">
        <v>39512</v>
      </c>
      <c r="B301" s="411">
        <v>5900</v>
      </c>
      <c r="C301" s="411">
        <v>6000</v>
      </c>
      <c r="D301" s="412">
        <f t="shared" si="4"/>
        <v>5950</v>
      </c>
    </row>
    <row r="302" spans="1:7" ht="15" customHeight="1">
      <c r="A302" s="425">
        <v>39513</v>
      </c>
      <c r="B302" s="411">
        <v>5900</v>
      </c>
      <c r="C302" s="411">
        <v>6000</v>
      </c>
      <c r="D302" s="412">
        <f t="shared" si="4"/>
        <v>5950</v>
      </c>
    </row>
    <row r="303" spans="1:7" ht="15" customHeight="1">
      <c r="A303" s="425">
        <v>39514</v>
      </c>
      <c r="B303" s="411">
        <v>5800</v>
      </c>
      <c r="C303" s="411">
        <v>5900</v>
      </c>
      <c r="D303" s="412">
        <f t="shared" si="4"/>
        <v>5850</v>
      </c>
    </row>
    <row r="304" spans="1:7" ht="15" customHeight="1">
      <c r="A304" s="425">
        <v>39517</v>
      </c>
      <c r="B304" s="411">
        <v>5800</v>
      </c>
      <c r="C304" s="411">
        <v>5900</v>
      </c>
      <c r="D304" s="412">
        <f t="shared" si="4"/>
        <v>5850</v>
      </c>
    </row>
    <row r="305" spans="1:11" ht="15" customHeight="1">
      <c r="A305" s="425">
        <v>39518</v>
      </c>
      <c r="B305" s="411">
        <v>5800</v>
      </c>
      <c r="C305" s="411">
        <v>5900</v>
      </c>
      <c r="D305" s="412">
        <f t="shared" si="4"/>
        <v>5850</v>
      </c>
    </row>
    <row r="306" spans="1:11" ht="15" customHeight="1">
      <c r="A306" s="425">
        <v>39519</v>
      </c>
      <c r="B306" s="411">
        <v>5800</v>
      </c>
      <c r="C306" s="411">
        <v>5900</v>
      </c>
      <c r="D306" s="412">
        <f t="shared" si="4"/>
        <v>5850</v>
      </c>
    </row>
    <row r="307" spans="1:11" ht="15" customHeight="1">
      <c r="A307" s="425">
        <v>39520</v>
      </c>
      <c r="B307" s="411">
        <v>5800</v>
      </c>
      <c r="C307" s="411">
        <v>5900</v>
      </c>
      <c r="D307" s="412">
        <f t="shared" si="4"/>
        <v>5850</v>
      </c>
    </row>
    <row r="308" spans="1:11" ht="15" customHeight="1">
      <c r="A308" s="425">
        <v>39521</v>
      </c>
      <c r="B308" s="411">
        <v>5650</v>
      </c>
      <c r="C308" s="411">
        <v>5750</v>
      </c>
      <c r="D308" s="412">
        <f t="shared" si="4"/>
        <v>5700</v>
      </c>
    </row>
    <row r="309" spans="1:11" ht="15" customHeight="1">
      <c r="A309" s="425">
        <v>39524</v>
      </c>
      <c r="B309" s="411">
        <v>5650</v>
      </c>
      <c r="C309" s="411">
        <v>5750</v>
      </c>
      <c r="D309" s="412">
        <f t="shared" si="4"/>
        <v>5700</v>
      </c>
    </row>
    <row r="310" spans="1:11" ht="15" customHeight="1">
      <c r="A310" s="425">
        <v>39525</v>
      </c>
      <c r="B310" s="411">
        <v>5650</v>
      </c>
      <c r="C310" s="411">
        <v>5750</v>
      </c>
      <c r="D310" s="412">
        <f t="shared" si="4"/>
        <v>5700</v>
      </c>
    </row>
    <row r="311" spans="1:11" ht="15" customHeight="1">
      <c r="A311" s="425">
        <v>39526</v>
      </c>
      <c r="B311" s="411">
        <v>5650</v>
      </c>
      <c r="C311" s="411">
        <v>5750</v>
      </c>
      <c r="D311" s="412">
        <f t="shared" si="4"/>
        <v>5700</v>
      </c>
    </row>
    <row r="312" spans="1:11" ht="15" customHeight="1">
      <c r="A312" s="425">
        <v>39527</v>
      </c>
      <c r="B312" s="411">
        <v>5650</v>
      </c>
      <c r="C312" s="411">
        <v>5750</v>
      </c>
      <c r="D312" s="412">
        <f t="shared" si="4"/>
        <v>5700</v>
      </c>
    </row>
    <row r="313" spans="1:11" ht="15" customHeight="1">
      <c r="A313" s="425">
        <v>39528</v>
      </c>
      <c r="B313" s="764" t="s">
        <v>74</v>
      </c>
      <c r="C313" s="764"/>
      <c r="D313" s="764"/>
      <c r="E313" s="764"/>
      <c r="F313" s="764"/>
      <c r="G313" s="764"/>
      <c r="H313" s="428"/>
      <c r="I313" s="428"/>
      <c r="J313" s="428"/>
      <c r="K313" s="428"/>
    </row>
    <row r="314" spans="1:11" ht="15" customHeight="1">
      <c r="A314" s="425">
        <v>39531</v>
      </c>
      <c r="B314" s="764"/>
      <c r="C314" s="764"/>
      <c r="D314" s="764"/>
      <c r="E314" s="764"/>
      <c r="F314" s="764"/>
      <c r="G314" s="764"/>
      <c r="H314" s="428"/>
      <c r="I314" s="428"/>
      <c r="J314" s="428"/>
      <c r="K314" s="428"/>
    </row>
    <row r="315" spans="1:11" ht="15" customHeight="1">
      <c r="A315" s="425">
        <v>39532</v>
      </c>
      <c r="B315" s="411">
        <v>5650</v>
      </c>
      <c r="C315" s="411">
        <v>5750</v>
      </c>
      <c r="D315" s="412">
        <f t="shared" ref="D315:D378" si="5">AVERAGE(B315:C315)</f>
        <v>5700</v>
      </c>
    </row>
    <row r="316" spans="1:11" ht="15" customHeight="1">
      <c r="A316" s="425">
        <v>39533</v>
      </c>
      <c r="B316" s="411">
        <v>5650</v>
      </c>
      <c r="C316" s="411">
        <v>5750</v>
      </c>
      <c r="D316" s="412">
        <f t="shared" si="5"/>
        <v>5700</v>
      </c>
    </row>
    <row r="317" spans="1:11" ht="15" customHeight="1">
      <c r="A317" s="425">
        <v>39534</v>
      </c>
      <c r="B317" s="411">
        <v>5650</v>
      </c>
      <c r="C317" s="411">
        <v>5750</v>
      </c>
      <c r="D317" s="412">
        <f t="shared" si="5"/>
        <v>5700</v>
      </c>
    </row>
    <row r="318" spans="1:11" ht="15" customHeight="1">
      <c r="A318" s="425">
        <v>39535</v>
      </c>
      <c r="B318" s="411">
        <v>5650</v>
      </c>
      <c r="C318" s="411">
        <v>5750</v>
      </c>
      <c r="D318" s="412">
        <f t="shared" si="5"/>
        <v>5700</v>
      </c>
    </row>
    <row r="319" spans="1:11" ht="15" customHeight="1" thickBot="1">
      <c r="A319" s="426">
        <v>39538</v>
      </c>
      <c r="B319" s="416">
        <v>5650</v>
      </c>
      <c r="C319" s="416">
        <v>5750</v>
      </c>
      <c r="D319" s="417">
        <f t="shared" si="5"/>
        <v>5700</v>
      </c>
      <c r="E319" s="418">
        <f>AVERAGE(D299:D319)</f>
        <v>5792.105263157895</v>
      </c>
      <c r="F319" s="418"/>
      <c r="G319" s="419">
        <f>AVERAGE(D256:D319)</f>
        <v>5732.4193548387093</v>
      </c>
    </row>
    <row r="320" spans="1:11" ht="15" customHeight="1">
      <c r="A320" s="425">
        <v>39539</v>
      </c>
      <c r="B320" s="411">
        <v>5650</v>
      </c>
      <c r="C320" s="411">
        <v>5750</v>
      </c>
      <c r="D320" s="412">
        <f t="shared" si="5"/>
        <v>5700</v>
      </c>
    </row>
    <row r="321" spans="1:4" ht="15" customHeight="1">
      <c r="A321" s="425">
        <v>39540</v>
      </c>
      <c r="B321" s="411">
        <v>5650</v>
      </c>
      <c r="C321" s="411">
        <v>5750</v>
      </c>
      <c r="D321" s="412">
        <f t="shared" si="5"/>
        <v>5700</v>
      </c>
    </row>
    <row r="322" spans="1:4" ht="15" customHeight="1">
      <c r="A322" s="425">
        <v>39541</v>
      </c>
      <c r="B322" s="411">
        <v>5650</v>
      </c>
      <c r="C322" s="411">
        <v>5750</v>
      </c>
      <c r="D322" s="412">
        <f t="shared" si="5"/>
        <v>5700</v>
      </c>
    </row>
    <row r="323" spans="1:4" ht="15" customHeight="1">
      <c r="A323" s="425">
        <v>39542</v>
      </c>
      <c r="B323" s="411">
        <v>5650</v>
      </c>
      <c r="C323" s="411">
        <v>5750</v>
      </c>
      <c r="D323" s="412">
        <f t="shared" si="5"/>
        <v>5700</v>
      </c>
    </row>
    <row r="324" spans="1:4" ht="15" customHeight="1">
      <c r="A324" s="425">
        <v>39545</v>
      </c>
      <c r="B324" s="411">
        <v>5650</v>
      </c>
      <c r="C324" s="411">
        <v>5750</v>
      </c>
      <c r="D324" s="412">
        <f t="shared" si="5"/>
        <v>5700</v>
      </c>
    </row>
    <row r="325" spans="1:4" ht="15" customHeight="1">
      <c r="A325" s="425">
        <v>39546</v>
      </c>
      <c r="B325" s="411">
        <v>5650</v>
      </c>
      <c r="C325" s="411">
        <v>5750</v>
      </c>
      <c r="D325" s="412">
        <f t="shared" si="5"/>
        <v>5700</v>
      </c>
    </row>
    <row r="326" spans="1:4" ht="15" customHeight="1">
      <c r="A326" s="425">
        <v>39547</v>
      </c>
      <c r="B326" s="411">
        <v>5650</v>
      </c>
      <c r="C326" s="411">
        <v>5750</v>
      </c>
      <c r="D326" s="412">
        <f t="shared" si="5"/>
        <v>5700</v>
      </c>
    </row>
    <row r="327" spans="1:4" ht="15" customHeight="1">
      <c r="A327" s="425">
        <v>39548</v>
      </c>
      <c r="B327" s="411">
        <v>5800</v>
      </c>
      <c r="C327" s="411">
        <v>5900</v>
      </c>
      <c r="D327" s="412">
        <f t="shared" si="5"/>
        <v>5850</v>
      </c>
    </row>
    <row r="328" spans="1:4" ht="15" customHeight="1">
      <c r="A328" s="425">
        <v>39549</v>
      </c>
      <c r="B328" s="411">
        <v>5800</v>
      </c>
      <c r="C328" s="411">
        <v>5900</v>
      </c>
      <c r="D328" s="412">
        <f t="shared" si="5"/>
        <v>5850</v>
      </c>
    </row>
    <row r="329" spans="1:4" ht="15" customHeight="1">
      <c r="A329" s="425">
        <v>39552</v>
      </c>
      <c r="B329" s="411">
        <v>5800</v>
      </c>
      <c r="C329" s="411">
        <v>5900</v>
      </c>
      <c r="D329" s="412">
        <f t="shared" si="5"/>
        <v>5850</v>
      </c>
    </row>
    <row r="330" spans="1:4" ht="15" customHeight="1">
      <c r="A330" s="425">
        <v>39553</v>
      </c>
      <c r="B330" s="411">
        <v>5800</v>
      </c>
      <c r="C330" s="411">
        <v>5900</v>
      </c>
      <c r="D330" s="412">
        <f t="shared" si="5"/>
        <v>5850</v>
      </c>
    </row>
    <row r="331" spans="1:4" ht="15" customHeight="1">
      <c r="A331" s="425">
        <v>39554</v>
      </c>
      <c r="B331" s="411">
        <v>5800</v>
      </c>
      <c r="C331" s="411">
        <v>5900</v>
      </c>
      <c r="D331" s="412">
        <f t="shared" si="5"/>
        <v>5850</v>
      </c>
    </row>
    <row r="332" spans="1:4" ht="15" customHeight="1">
      <c r="A332" s="425">
        <v>39555</v>
      </c>
      <c r="B332" s="411">
        <v>5800</v>
      </c>
      <c r="C332" s="411">
        <v>5900</v>
      </c>
      <c r="D332" s="412">
        <f t="shared" si="5"/>
        <v>5850</v>
      </c>
    </row>
    <row r="333" spans="1:4" ht="15" customHeight="1">
      <c r="A333" s="425">
        <v>39556</v>
      </c>
      <c r="B333" s="411">
        <v>5850</v>
      </c>
      <c r="C333" s="411">
        <v>5950</v>
      </c>
      <c r="D333" s="412">
        <f t="shared" si="5"/>
        <v>5900</v>
      </c>
    </row>
    <row r="334" spans="1:4" ht="15" customHeight="1">
      <c r="A334" s="425">
        <v>39559</v>
      </c>
      <c r="B334" s="411">
        <v>5850</v>
      </c>
      <c r="C334" s="411">
        <v>5950</v>
      </c>
      <c r="D334" s="412">
        <f t="shared" si="5"/>
        <v>5900</v>
      </c>
    </row>
    <row r="335" spans="1:4" ht="15" customHeight="1">
      <c r="A335" s="425">
        <v>39560</v>
      </c>
      <c r="B335" s="411">
        <v>5850</v>
      </c>
      <c r="C335" s="411">
        <v>5950</v>
      </c>
      <c r="D335" s="412">
        <f t="shared" si="5"/>
        <v>5900</v>
      </c>
    </row>
    <row r="336" spans="1:4" ht="15" customHeight="1">
      <c r="A336" s="425">
        <v>39561</v>
      </c>
      <c r="B336" s="411">
        <v>5850</v>
      </c>
      <c r="C336" s="411">
        <v>5950</v>
      </c>
      <c r="D336" s="412">
        <f t="shared" si="5"/>
        <v>5900</v>
      </c>
    </row>
    <row r="337" spans="1:9" ht="15" customHeight="1">
      <c r="A337" s="425">
        <v>39562</v>
      </c>
      <c r="B337" s="411">
        <v>5850</v>
      </c>
      <c r="C337" s="411">
        <v>5950</v>
      </c>
      <c r="D337" s="412">
        <f t="shared" si="5"/>
        <v>5900</v>
      </c>
    </row>
    <row r="338" spans="1:9" ht="15" customHeight="1">
      <c r="A338" s="425">
        <v>39563</v>
      </c>
      <c r="B338" s="411">
        <v>5850</v>
      </c>
      <c r="C338" s="411">
        <v>5950</v>
      </c>
      <c r="D338" s="412">
        <f t="shared" si="5"/>
        <v>5900</v>
      </c>
    </row>
    <row r="339" spans="1:9" ht="15" customHeight="1">
      <c r="A339" s="425">
        <v>39566</v>
      </c>
      <c r="B339" s="411">
        <v>5850</v>
      </c>
      <c r="C339" s="411">
        <v>5950</v>
      </c>
      <c r="D339" s="412">
        <f t="shared" si="5"/>
        <v>5900</v>
      </c>
    </row>
    <row r="340" spans="1:9" ht="15" customHeight="1">
      <c r="A340" s="425">
        <v>39567</v>
      </c>
      <c r="B340" s="411">
        <v>5850</v>
      </c>
      <c r="C340" s="411">
        <v>5950</v>
      </c>
      <c r="D340" s="412">
        <f t="shared" si="5"/>
        <v>5900</v>
      </c>
    </row>
    <row r="341" spans="1:9" ht="15" customHeight="1" thickBot="1">
      <c r="A341" s="426">
        <v>39568</v>
      </c>
      <c r="B341" s="416">
        <v>6000</v>
      </c>
      <c r="C341" s="416">
        <v>6200</v>
      </c>
      <c r="D341" s="417">
        <f t="shared" si="5"/>
        <v>6100</v>
      </c>
      <c r="E341" s="418">
        <f>AVERAGE(D320:D341)</f>
        <v>5831.818181818182</v>
      </c>
      <c r="F341" s="418"/>
      <c r="G341" s="419"/>
    </row>
    <row r="342" spans="1:9" ht="15" customHeight="1">
      <c r="A342" s="425">
        <v>39569</v>
      </c>
      <c r="B342" s="411">
        <v>6000</v>
      </c>
      <c r="C342" s="411">
        <v>6200</v>
      </c>
      <c r="D342" s="412">
        <f t="shared" si="5"/>
        <v>6100</v>
      </c>
    </row>
    <row r="343" spans="1:9" ht="15" customHeight="1">
      <c r="A343" s="425">
        <v>39570</v>
      </c>
      <c r="B343" s="411">
        <v>6000</v>
      </c>
      <c r="C343" s="411">
        <v>6200</v>
      </c>
      <c r="D343" s="412">
        <f t="shared" si="5"/>
        <v>6100</v>
      </c>
    </row>
    <row r="344" spans="1:9" ht="15" customHeight="1">
      <c r="A344" s="425">
        <v>39573</v>
      </c>
      <c r="B344" s="764" t="s">
        <v>75</v>
      </c>
      <c r="C344" s="764"/>
      <c r="D344" s="764"/>
      <c r="E344" s="764"/>
      <c r="F344" s="764"/>
      <c r="G344" s="764"/>
      <c r="H344" s="764"/>
      <c r="I344" s="764"/>
    </row>
    <row r="345" spans="1:9" ht="15" customHeight="1">
      <c r="A345" s="425">
        <v>39574</v>
      </c>
      <c r="B345" s="411">
        <v>6000</v>
      </c>
      <c r="C345" s="411">
        <v>6200</v>
      </c>
      <c r="D345" s="412">
        <f t="shared" si="5"/>
        <v>6100</v>
      </c>
    </row>
    <row r="346" spans="1:9" ht="15" customHeight="1">
      <c r="A346" s="425">
        <v>39575</v>
      </c>
      <c r="B346" s="411">
        <v>6000</v>
      </c>
      <c r="C346" s="411">
        <v>6200</v>
      </c>
      <c r="D346" s="412">
        <f t="shared" si="5"/>
        <v>6100</v>
      </c>
    </row>
    <row r="347" spans="1:9" ht="15" customHeight="1">
      <c r="A347" s="425">
        <v>39576</v>
      </c>
      <c r="B347" s="411">
        <v>6000</v>
      </c>
      <c r="C347" s="411">
        <v>6200</v>
      </c>
      <c r="D347" s="412">
        <f t="shared" si="5"/>
        <v>6100</v>
      </c>
    </row>
    <row r="348" spans="1:9" ht="15" customHeight="1">
      <c r="A348" s="425">
        <v>39577</v>
      </c>
      <c r="B348" s="411">
        <v>6250</v>
      </c>
      <c r="C348" s="411">
        <v>6400</v>
      </c>
      <c r="D348" s="412">
        <f t="shared" si="5"/>
        <v>6325</v>
      </c>
    </row>
    <row r="349" spans="1:9" ht="15" customHeight="1">
      <c r="A349" s="425">
        <v>39580</v>
      </c>
      <c r="B349" s="411">
        <v>6250</v>
      </c>
      <c r="C349" s="411">
        <v>6400</v>
      </c>
      <c r="D349" s="412">
        <f t="shared" si="5"/>
        <v>6325</v>
      </c>
    </row>
    <row r="350" spans="1:9" ht="15" customHeight="1">
      <c r="A350" s="425">
        <v>39581</v>
      </c>
      <c r="B350" s="411">
        <v>6250</v>
      </c>
      <c r="C350" s="411">
        <v>6400</v>
      </c>
      <c r="D350" s="412">
        <f t="shared" si="5"/>
        <v>6325</v>
      </c>
    </row>
    <row r="351" spans="1:9" ht="15" customHeight="1">
      <c r="A351" s="425">
        <v>39582</v>
      </c>
      <c r="B351" s="411">
        <v>6250</v>
      </c>
      <c r="C351" s="411">
        <v>6400</v>
      </c>
      <c r="D351" s="412">
        <f t="shared" si="5"/>
        <v>6325</v>
      </c>
    </row>
    <row r="352" spans="1:9" ht="15" customHeight="1">
      <c r="A352" s="425">
        <v>39583</v>
      </c>
      <c r="B352" s="411">
        <v>6350</v>
      </c>
      <c r="C352" s="411">
        <v>6450</v>
      </c>
      <c r="D352" s="412">
        <f t="shared" si="5"/>
        <v>6400</v>
      </c>
    </row>
    <row r="353" spans="1:9" ht="15" customHeight="1">
      <c r="A353" s="425">
        <v>39584</v>
      </c>
      <c r="B353" s="411">
        <v>6350</v>
      </c>
      <c r="C353" s="411">
        <v>6450</v>
      </c>
      <c r="D353" s="412">
        <f t="shared" si="5"/>
        <v>6400</v>
      </c>
    </row>
    <row r="354" spans="1:9" ht="15" customHeight="1">
      <c r="A354" s="425">
        <v>39587</v>
      </c>
      <c r="B354" s="411">
        <v>6350</v>
      </c>
      <c r="C354" s="411">
        <v>6450</v>
      </c>
      <c r="D354" s="412">
        <f t="shared" si="5"/>
        <v>6400</v>
      </c>
    </row>
    <row r="355" spans="1:9" ht="15" customHeight="1">
      <c r="A355" s="425">
        <v>39588</v>
      </c>
      <c r="B355" s="411">
        <v>6350</v>
      </c>
      <c r="C355" s="411">
        <v>6450</v>
      </c>
      <c r="D355" s="412">
        <f t="shared" si="5"/>
        <v>6400</v>
      </c>
    </row>
    <row r="356" spans="1:9" ht="15" customHeight="1">
      <c r="A356" s="425">
        <v>39589</v>
      </c>
      <c r="B356" s="411">
        <v>6350</v>
      </c>
      <c r="C356" s="411">
        <v>6450</v>
      </c>
      <c r="D356" s="412">
        <f t="shared" si="5"/>
        <v>6400</v>
      </c>
    </row>
    <row r="357" spans="1:9" ht="15" customHeight="1">
      <c r="A357" s="425">
        <v>39590</v>
      </c>
      <c r="B357" s="411">
        <v>6350</v>
      </c>
      <c r="C357" s="411">
        <v>6450</v>
      </c>
      <c r="D357" s="412">
        <f t="shared" si="5"/>
        <v>6400</v>
      </c>
    </row>
    <row r="358" spans="1:9" ht="15" customHeight="1">
      <c r="A358" s="425">
        <v>39501</v>
      </c>
      <c r="B358" s="411">
        <v>6350</v>
      </c>
      <c r="C358" s="411">
        <v>6450</v>
      </c>
      <c r="D358" s="412">
        <f t="shared" si="5"/>
        <v>6400</v>
      </c>
    </row>
    <row r="359" spans="1:9" ht="15" customHeight="1">
      <c r="A359" s="425">
        <v>39594</v>
      </c>
      <c r="B359" s="764" t="s">
        <v>76</v>
      </c>
      <c r="C359" s="764"/>
      <c r="D359" s="764"/>
      <c r="E359" s="764"/>
      <c r="F359" s="764"/>
      <c r="G359" s="764"/>
      <c r="H359" s="764"/>
      <c r="I359" s="764"/>
    </row>
    <row r="360" spans="1:9" ht="15" customHeight="1">
      <c r="A360" s="425">
        <v>39595</v>
      </c>
      <c r="B360" s="411">
        <v>6350</v>
      </c>
      <c r="C360" s="411">
        <v>6450</v>
      </c>
      <c r="D360" s="412">
        <f t="shared" si="5"/>
        <v>6400</v>
      </c>
    </row>
    <row r="361" spans="1:9" ht="15" customHeight="1">
      <c r="A361" s="425">
        <v>39596</v>
      </c>
      <c r="B361" s="411">
        <v>6350</v>
      </c>
      <c r="C361" s="411">
        <v>6450</v>
      </c>
      <c r="D361" s="412">
        <f t="shared" si="5"/>
        <v>6400</v>
      </c>
    </row>
    <row r="362" spans="1:9" ht="15" customHeight="1">
      <c r="A362" s="425">
        <v>39597</v>
      </c>
      <c r="B362" s="411">
        <v>6350</v>
      </c>
      <c r="C362" s="411">
        <v>6450</v>
      </c>
      <c r="D362" s="412">
        <f t="shared" si="5"/>
        <v>6400</v>
      </c>
    </row>
    <row r="363" spans="1:9" ht="15" customHeight="1" thickBot="1">
      <c r="A363" s="426">
        <v>39598</v>
      </c>
      <c r="B363" s="416">
        <v>6350</v>
      </c>
      <c r="C363" s="416">
        <v>6450</v>
      </c>
      <c r="D363" s="417">
        <f t="shared" si="5"/>
        <v>6400</v>
      </c>
      <c r="E363" s="418">
        <f>AVERAGE(D342:D363)</f>
        <v>6310</v>
      </c>
      <c r="F363" s="418"/>
      <c r="G363" s="419"/>
    </row>
    <row r="364" spans="1:9" ht="15" customHeight="1">
      <c r="A364" s="425">
        <v>39601</v>
      </c>
      <c r="B364" s="411">
        <v>6350</v>
      </c>
      <c r="C364" s="411">
        <v>6450</v>
      </c>
      <c r="D364" s="412">
        <f t="shared" si="5"/>
        <v>6400</v>
      </c>
    </row>
    <row r="365" spans="1:9" ht="15" customHeight="1">
      <c r="A365" s="425">
        <v>39602</v>
      </c>
      <c r="B365" s="411">
        <v>6350</v>
      </c>
      <c r="C365" s="411">
        <v>6450</v>
      </c>
      <c r="D365" s="412">
        <f t="shared" si="5"/>
        <v>6400</v>
      </c>
    </row>
    <row r="366" spans="1:9" ht="15" customHeight="1">
      <c r="A366" s="425">
        <v>39603</v>
      </c>
      <c r="B366" s="411">
        <v>6350</v>
      </c>
      <c r="C366" s="411">
        <v>6450</v>
      </c>
      <c r="D366" s="412">
        <f t="shared" si="5"/>
        <v>6400</v>
      </c>
    </row>
    <row r="367" spans="1:9" ht="15" customHeight="1">
      <c r="A367" s="425">
        <v>39604</v>
      </c>
      <c r="B367" s="411">
        <v>6350</v>
      </c>
      <c r="C367" s="411">
        <v>6450</v>
      </c>
      <c r="D367" s="412">
        <f t="shared" si="5"/>
        <v>6400</v>
      </c>
    </row>
    <row r="368" spans="1:9" ht="15" customHeight="1">
      <c r="A368" s="425">
        <v>39605</v>
      </c>
      <c r="B368" s="411">
        <v>6350</v>
      </c>
      <c r="C368" s="411">
        <v>6450</v>
      </c>
      <c r="D368" s="412">
        <f t="shared" si="5"/>
        <v>6400</v>
      </c>
    </row>
    <row r="369" spans="1:9" ht="15" customHeight="1">
      <c r="A369" s="425">
        <v>39608</v>
      </c>
      <c r="B369" s="411">
        <v>6350</v>
      </c>
      <c r="C369" s="411">
        <v>6450</v>
      </c>
      <c r="D369" s="412">
        <f t="shared" si="5"/>
        <v>6400</v>
      </c>
    </row>
    <row r="370" spans="1:9" ht="15" customHeight="1">
      <c r="A370" s="425">
        <v>39609</v>
      </c>
      <c r="B370" s="411">
        <v>6350</v>
      </c>
      <c r="C370" s="411">
        <v>6450</v>
      </c>
      <c r="D370" s="412">
        <f t="shared" si="5"/>
        <v>6400</v>
      </c>
    </row>
    <row r="371" spans="1:9" ht="15" customHeight="1">
      <c r="A371" s="425">
        <v>39610</v>
      </c>
      <c r="B371" s="411">
        <v>6350</v>
      </c>
      <c r="C371" s="411">
        <v>6450</v>
      </c>
      <c r="D371" s="412">
        <f t="shared" si="5"/>
        <v>6400</v>
      </c>
    </row>
    <row r="372" spans="1:9" ht="15" customHeight="1">
      <c r="A372" s="425">
        <v>39611</v>
      </c>
      <c r="B372" s="411">
        <v>6350</v>
      </c>
      <c r="C372" s="411">
        <v>6450</v>
      </c>
      <c r="D372" s="412">
        <f t="shared" si="5"/>
        <v>6400</v>
      </c>
    </row>
    <row r="373" spans="1:9" ht="15" customHeight="1">
      <c r="A373" s="425">
        <v>39612</v>
      </c>
      <c r="B373" s="411">
        <v>6350</v>
      </c>
      <c r="C373" s="411">
        <v>6450</v>
      </c>
      <c r="D373" s="412">
        <f t="shared" si="5"/>
        <v>6400</v>
      </c>
    </row>
    <row r="374" spans="1:9" ht="15" customHeight="1">
      <c r="A374" s="425">
        <v>39615</v>
      </c>
      <c r="B374" s="411">
        <v>6350</v>
      </c>
      <c r="C374" s="411">
        <v>6450</v>
      </c>
      <c r="D374" s="412">
        <f t="shared" si="5"/>
        <v>6400</v>
      </c>
    </row>
    <row r="375" spans="1:9" ht="15" customHeight="1">
      <c r="A375" s="425">
        <v>39616</v>
      </c>
      <c r="B375" s="411">
        <v>6350</v>
      </c>
      <c r="C375" s="411">
        <v>6450</v>
      </c>
      <c r="D375" s="412">
        <f t="shared" si="5"/>
        <v>6400</v>
      </c>
    </row>
    <row r="376" spans="1:9" ht="15" customHeight="1">
      <c r="A376" s="425">
        <v>39617</v>
      </c>
      <c r="B376" s="411">
        <v>6350</v>
      </c>
      <c r="C376" s="411">
        <v>6450</v>
      </c>
      <c r="D376" s="412">
        <f t="shared" si="5"/>
        <v>6400</v>
      </c>
    </row>
    <row r="377" spans="1:9" ht="15" customHeight="1">
      <c r="A377" s="425">
        <v>39618</v>
      </c>
      <c r="B377" s="411">
        <v>6350</v>
      </c>
      <c r="C377" s="411">
        <v>6450</v>
      </c>
      <c r="D377" s="412">
        <f t="shared" si="5"/>
        <v>6400</v>
      </c>
    </row>
    <row r="378" spans="1:9" ht="15" customHeight="1">
      <c r="A378" s="425">
        <v>39619</v>
      </c>
      <c r="B378" s="411">
        <v>6350</v>
      </c>
      <c r="C378" s="411">
        <v>6450</v>
      </c>
      <c r="D378" s="412">
        <f t="shared" si="5"/>
        <v>6400</v>
      </c>
    </row>
    <row r="379" spans="1:9" ht="15" customHeight="1">
      <c r="A379" s="425">
        <v>39622</v>
      </c>
      <c r="B379" s="411">
        <v>6350</v>
      </c>
      <c r="C379" s="411">
        <v>6450</v>
      </c>
      <c r="D379" s="412">
        <f t="shared" ref="D379:D452" si="6">AVERAGE(B379:C379)</f>
        <v>6400</v>
      </c>
    </row>
    <row r="380" spans="1:9" ht="15" customHeight="1">
      <c r="A380" s="425">
        <v>39623</v>
      </c>
      <c r="B380" s="411">
        <v>6250</v>
      </c>
      <c r="C380" s="411">
        <v>6350</v>
      </c>
      <c r="D380" s="412">
        <f t="shared" si="6"/>
        <v>6300</v>
      </c>
    </row>
    <row r="381" spans="1:9" ht="15" customHeight="1">
      <c r="A381" s="425">
        <v>39624</v>
      </c>
      <c r="B381" s="411">
        <v>6250</v>
      </c>
      <c r="C381" s="411">
        <v>6350</v>
      </c>
      <c r="D381" s="412">
        <f t="shared" si="6"/>
        <v>6300</v>
      </c>
    </row>
    <row r="382" spans="1:9" ht="15" customHeight="1">
      <c r="A382" s="425">
        <v>39625</v>
      </c>
      <c r="B382" s="411">
        <v>6250</v>
      </c>
      <c r="C382" s="411">
        <v>6350</v>
      </c>
      <c r="D382" s="412">
        <f t="shared" si="6"/>
        <v>6300</v>
      </c>
    </row>
    <row r="383" spans="1:9" ht="15" customHeight="1">
      <c r="A383" s="425">
        <v>39626</v>
      </c>
      <c r="B383" s="411">
        <v>6250</v>
      </c>
      <c r="C383" s="411">
        <v>6350</v>
      </c>
      <c r="D383" s="412">
        <f t="shared" si="6"/>
        <v>6300</v>
      </c>
    </row>
    <row r="384" spans="1:9" ht="15" customHeight="1" thickBot="1">
      <c r="A384" s="426">
        <v>39629</v>
      </c>
      <c r="B384" s="416">
        <v>6250</v>
      </c>
      <c r="C384" s="416">
        <v>6350</v>
      </c>
      <c r="D384" s="417">
        <f t="shared" si="6"/>
        <v>6300</v>
      </c>
      <c r="E384" s="418">
        <f>AVERAGE(D364:D384)</f>
        <v>6376.1904761904761</v>
      </c>
      <c r="F384" s="418"/>
      <c r="G384" s="419">
        <f>AVERAGE(D320:D384)</f>
        <v>6165.0793650793648</v>
      </c>
      <c r="H384" s="429">
        <v>1016.72</v>
      </c>
      <c r="I384" s="430">
        <f>+H384*G384</f>
        <v>6268159.4920634916</v>
      </c>
    </row>
    <row r="385" spans="1:4" ht="15" customHeight="1">
      <c r="A385" s="425">
        <v>39630</v>
      </c>
      <c r="B385" s="411">
        <v>6250</v>
      </c>
      <c r="C385" s="411">
        <v>6350</v>
      </c>
      <c r="D385" s="412">
        <f t="shared" si="6"/>
        <v>6300</v>
      </c>
    </row>
    <row r="386" spans="1:4" ht="15" customHeight="1">
      <c r="A386" s="425">
        <v>39631</v>
      </c>
      <c r="B386" s="411">
        <v>6250</v>
      </c>
      <c r="C386" s="411">
        <v>6350</v>
      </c>
      <c r="D386" s="412">
        <f t="shared" si="6"/>
        <v>6300</v>
      </c>
    </row>
    <row r="387" spans="1:4" ht="15" customHeight="1">
      <c r="A387" s="425">
        <v>39632</v>
      </c>
      <c r="B387" s="411">
        <v>6250</v>
      </c>
      <c r="C387" s="411">
        <v>6350</v>
      </c>
      <c r="D387" s="412">
        <f t="shared" si="6"/>
        <v>6300</v>
      </c>
    </row>
    <row r="388" spans="1:4" ht="15" customHeight="1">
      <c r="A388" s="425">
        <v>39633</v>
      </c>
      <c r="B388" s="411">
        <v>6250</v>
      </c>
      <c r="C388" s="411">
        <v>6350</v>
      </c>
      <c r="D388" s="412">
        <f t="shared" si="6"/>
        <v>6300</v>
      </c>
    </row>
    <row r="389" spans="1:4" ht="15" customHeight="1">
      <c r="A389" s="425">
        <v>39636</v>
      </c>
      <c r="B389" s="411">
        <v>6250</v>
      </c>
      <c r="C389" s="411">
        <v>6350</v>
      </c>
      <c r="D389" s="412">
        <f t="shared" si="6"/>
        <v>6300</v>
      </c>
    </row>
    <row r="390" spans="1:4" ht="15" customHeight="1">
      <c r="A390" s="425">
        <v>39637</v>
      </c>
      <c r="B390" s="411">
        <v>6250</v>
      </c>
      <c r="C390" s="411">
        <v>6350</v>
      </c>
      <c r="D390" s="412">
        <f t="shared" si="6"/>
        <v>6300</v>
      </c>
    </row>
    <row r="391" spans="1:4" ht="15" customHeight="1">
      <c r="A391" s="425">
        <v>39638</v>
      </c>
      <c r="B391" s="411">
        <v>6250</v>
      </c>
      <c r="C391" s="411">
        <v>6350</v>
      </c>
      <c r="D391" s="412">
        <f t="shared" si="6"/>
        <v>6300</v>
      </c>
    </row>
    <row r="392" spans="1:4" ht="15" customHeight="1">
      <c r="A392" s="425">
        <v>39639</v>
      </c>
      <c r="B392" s="411">
        <v>6250</v>
      </c>
      <c r="C392" s="411">
        <v>6350</v>
      </c>
      <c r="D392" s="412">
        <f t="shared" si="6"/>
        <v>6300</v>
      </c>
    </row>
    <row r="393" spans="1:4" ht="15" customHeight="1">
      <c r="A393" s="425">
        <v>39640</v>
      </c>
      <c r="B393" s="411">
        <v>6250</v>
      </c>
      <c r="C393" s="411">
        <v>6350</v>
      </c>
      <c r="D393" s="412">
        <f t="shared" si="6"/>
        <v>6300</v>
      </c>
    </row>
    <row r="394" spans="1:4" ht="15" customHeight="1">
      <c r="A394" s="425">
        <v>39643</v>
      </c>
      <c r="B394" s="411">
        <v>6250</v>
      </c>
      <c r="C394" s="411">
        <v>6350</v>
      </c>
      <c r="D394" s="412">
        <f t="shared" si="6"/>
        <v>6300</v>
      </c>
    </row>
    <row r="395" spans="1:4" ht="15" customHeight="1">
      <c r="A395" s="425">
        <v>39644</v>
      </c>
      <c r="B395" s="411">
        <v>6250</v>
      </c>
      <c r="C395" s="411">
        <v>6350</v>
      </c>
      <c r="D395" s="412">
        <f t="shared" si="6"/>
        <v>6300</v>
      </c>
    </row>
    <row r="396" spans="1:4" ht="15" customHeight="1">
      <c r="A396" s="425">
        <v>39645</v>
      </c>
      <c r="B396" s="411">
        <v>6250</v>
      </c>
      <c r="C396" s="411">
        <v>6350</v>
      </c>
      <c r="D396" s="412">
        <f t="shared" si="6"/>
        <v>6300</v>
      </c>
    </row>
    <row r="397" spans="1:4" ht="15" customHeight="1">
      <c r="A397" s="425">
        <v>39646</v>
      </c>
      <c r="B397" s="411">
        <v>6250</v>
      </c>
      <c r="C397" s="411">
        <v>6350</v>
      </c>
      <c r="D397" s="412">
        <f t="shared" si="6"/>
        <v>6300</v>
      </c>
    </row>
    <row r="398" spans="1:4" ht="15" customHeight="1">
      <c r="A398" s="425">
        <v>39647</v>
      </c>
      <c r="B398" s="411">
        <v>6250</v>
      </c>
      <c r="C398" s="411">
        <v>6350</v>
      </c>
      <c r="D398" s="412">
        <f t="shared" si="6"/>
        <v>6300</v>
      </c>
    </row>
    <row r="399" spans="1:4" ht="15" customHeight="1">
      <c r="A399" s="425">
        <v>39650</v>
      </c>
      <c r="B399" s="411">
        <v>6250</v>
      </c>
      <c r="C399" s="411">
        <v>6350</v>
      </c>
      <c r="D399" s="412">
        <f t="shared" si="6"/>
        <v>6300</v>
      </c>
    </row>
    <row r="400" spans="1:4" ht="15" customHeight="1">
      <c r="A400" s="425">
        <v>39651</v>
      </c>
      <c r="B400" s="411">
        <v>6250</v>
      </c>
      <c r="C400" s="411">
        <v>6350</v>
      </c>
      <c r="D400" s="412">
        <f t="shared" si="6"/>
        <v>6300</v>
      </c>
    </row>
    <row r="401" spans="1:7" ht="15" customHeight="1">
      <c r="A401" s="425">
        <v>39652</v>
      </c>
      <c r="B401" s="411">
        <v>6250</v>
      </c>
      <c r="C401" s="411">
        <v>6350</v>
      </c>
      <c r="D401" s="412">
        <f t="shared" si="6"/>
        <v>6300</v>
      </c>
    </row>
    <row r="402" spans="1:7" ht="15" customHeight="1">
      <c r="A402" s="425">
        <v>39653</v>
      </c>
      <c r="B402" s="411">
        <v>6300</v>
      </c>
      <c r="C402" s="411">
        <v>6400</v>
      </c>
      <c r="D402" s="412">
        <f t="shared" si="6"/>
        <v>6350</v>
      </c>
    </row>
    <row r="403" spans="1:7" ht="15" customHeight="1">
      <c r="A403" s="425">
        <v>39654</v>
      </c>
      <c r="B403" s="411">
        <v>6300</v>
      </c>
      <c r="C403" s="411">
        <v>6400</v>
      </c>
      <c r="D403" s="412">
        <f t="shared" si="6"/>
        <v>6350</v>
      </c>
    </row>
    <row r="404" spans="1:7" ht="15" customHeight="1">
      <c r="A404" s="425">
        <v>39657</v>
      </c>
      <c r="B404" s="411">
        <v>6300</v>
      </c>
      <c r="C404" s="411">
        <v>6400</v>
      </c>
      <c r="D404" s="412">
        <f t="shared" si="6"/>
        <v>6350</v>
      </c>
    </row>
    <row r="405" spans="1:7" ht="15" customHeight="1">
      <c r="A405" s="425">
        <v>39658</v>
      </c>
      <c r="B405" s="411">
        <v>6300</v>
      </c>
      <c r="C405" s="411">
        <v>6400</v>
      </c>
      <c r="D405" s="412">
        <f t="shared" si="6"/>
        <v>6350</v>
      </c>
    </row>
    <row r="406" spans="1:7" ht="15" customHeight="1">
      <c r="A406" s="425">
        <v>39659</v>
      </c>
      <c r="B406" s="411">
        <v>6300</v>
      </c>
      <c r="C406" s="411">
        <v>6400</v>
      </c>
      <c r="D406" s="412">
        <f t="shared" si="6"/>
        <v>6350</v>
      </c>
    </row>
    <row r="407" spans="1:7" ht="15" customHeight="1" thickBot="1">
      <c r="A407" s="426">
        <v>39660</v>
      </c>
      <c r="B407" s="416">
        <v>6300</v>
      </c>
      <c r="C407" s="416">
        <v>6400</v>
      </c>
      <c r="D407" s="417">
        <f t="shared" si="6"/>
        <v>6350</v>
      </c>
      <c r="E407" s="418">
        <f>AVERAGE(D385:D407)</f>
        <v>6313.04347826087</v>
      </c>
      <c r="F407" s="418"/>
      <c r="G407" s="419"/>
    </row>
    <row r="408" spans="1:7" ht="15" customHeight="1">
      <c r="A408" s="425">
        <v>39661</v>
      </c>
      <c r="B408" s="411">
        <v>6400</v>
      </c>
      <c r="C408" s="411">
        <v>6500</v>
      </c>
      <c r="D408" s="412">
        <f t="shared" si="6"/>
        <v>6450</v>
      </c>
    </row>
    <row r="409" spans="1:7" ht="15" customHeight="1">
      <c r="A409" s="425">
        <v>39664</v>
      </c>
      <c r="B409" s="411">
        <v>6400</v>
      </c>
      <c r="C409" s="411">
        <v>6500</v>
      </c>
      <c r="D409" s="412">
        <f t="shared" si="6"/>
        <v>6450</v>
      </c>
    </row>
    <row r="410" spans="1:7" ht="15" customHeight="1">
      <c r="A410" s="425">
        <v>39665</v>
      </c>
      <c r="B410" s="411">
        <v>6400</v>
      </c>
      <c r="C410" s="411">
        <v>6500</v>
      </c>
      <c r="D410" s="412">
        <f t="shared" si="6"/>
        <v>6450</v>
      </c>
    </row>
    <row r="411" spans="1:7" ht="15" customHeight="1">
      <c r="A411" s="425">
        <v>39666</v>
      </c>
      <c r="B411" s="411">
        <v>6400</v>
      </c>
      <c r="C411" s="411">
        <v>6500</v>
      </c>
      <c r="D411" s="412">
        <f t="shared" si="6"/>
        <v>6450</v>
      </c>
    </row>
    <row r="412" spans="1:7" ht="15" customHeight="1">
      <c r="A412" s="425">
        <v>39667</v>
      </c>
      <c r="B412" s="411">
        <v>6450</v>
      </c>
      <c r="C412" s="411">
        <v>6550</v>
      </c>
      <c r="D412" s="412">
        <f t="shared" si="6"/>
        <v>6500</v>
      </c>
    </row>
    <row r="413" spans="1:7" ht="15" customHeight="1">
      <c r="A413" s="425">
        <v>39668</v>
      </c>
      <c r="B413" s="411">
        <v>6450</v>
      </c>
      <c r="C413" s="411">
        <v>6550</v>
      </c>
      <c r="D413" s="412">
        <f t="shared" si="6"/>
        <v>6500</v>
      </c>
    </row>
    <row r="414" spans="1:7" ht="15" customHeight="1">
      <c r="A414" s="425">
        <v>39671</v>
      </c>
      <c r="B414" s="411">
        <v>6450</v>
      </c>
      <c r="C414" s="411">
        <v>6550</v>
      </c>
      <c r="D414" s="412">
        <f t="shared" si="6"/>
        <v>6500</v>
      </c>
    </row>
    <row r="415" spans="1:7" ht="15" customHeight="1">
      <c r="A415" s="425">
        <v>39672</v>
      </c>
      <c r="B415" s="411">
        <v>6450</v>
      </c>
      <c r="C415" s="411">
        <v>6550</v>
      </c>
      <c r="D415" s="412">
        <f t="shared" si="6"/>
        <v>6500</v>
      </c>
    </row>
    <row r="416" spans="1:7" ht="15" customHeight="1">
      <c r="A416" s="425">
        <v>39673</v>
      </c>
      <c r="B416" s="411">
        <v>6450</v>
      </c>
      <c r="C416" s="411">
        <v>6550</v>
      </c>
      <c r="D416" s="412">
        <f t="shared" si="6"/>
        <v>6500</v>
      </c>
    </row>
    <row r="417" spans="1:9" ht="15" customHeight="1">
      <c r="A417" s="425">
        <v>39674</v>
      </c>
      <c r="B417" s="411">
        <v>6450</v>
      </c>
      <c r="C417" s="411">
        <v>6550</v>
      </c>
      <c r="D417" s="412">
        <f t="shared" si="6"/>
        <v>6500</v>
      </c>
    </row>
    <row r="418" spans="1:9" ht="15" customHeight="1">
      <c r="A418" s="425">
        <v>39675</v>
      </c>
      <c r="B418" s="411">
        <v>6600</v>
      </c>
      <c r="C418" s="411">
        <v>6700</v>
      </c>
      <c r="D418" s="412">
        <f t="shared" si="6"/>
        <v>6650</v>
      </c>
    </row>
    <row r="419" spans="1:9" ht="15" customHeight="1">
      <c r="A419" s="425">
        <v>39678</v>
      </c>
      <c r="B419" s="411">
        <v>6600</v>
      </c>
      <c r="C419" s="411">
        <v>6700</v>
      </c>
      <c r="D419" s="412">
        <f t="shared" si="6"/>
        <v>6650</v>
      </c>
    </row>
    <row r="420" spans="1:9" ht="15" customHeight="1">
      <c r="A420" s="425">
        <v>39679</v>
      </c>
      <c r="B420" s="411">
        <v>6600</v>
      </c>
      <c r="C420" s="411">
        <v>6700</v>
      </c>
      <c r="D420" s="412">
        <f t="shared" si="6"/>
        <v>6650</v>
      </c>
    </row>
    <row r="421" spans="1:9" ht="15" customHeight="1">
      <c r="A421" s="425">
        <v>39680</v>
      </c>
      <c r="B421" s="411">
        <v>6600</v>
      </c>
      <c r="C421" s="411">
        <v>6700</v>
      </c>
      <c r="D421" s="412">
        <f t="shared" si="6"/>
        <v>6650</v>
      </c>
    </row>
    <row r="422" spans="1:9" ht="15" customHeight="1">
      <c r="A422" s="425">
        <v>39681</v>
      </c>
      <c r="B422" s="411">
        <v>6600</v>
      </c>
      <c r="C422" s="411">
        <v>6700</v>
      </c>
      <c r="D422" s="412">
        <f t="shared" si="6"/>
        <v>6650</v>
      </c>
    </row>
    <row r="423" spans="1:9" ht="15" customHeight="1">
      <c r="A423" s="425">
        <v>39682</v>
      </c>
      <c r="B423" s="411">
        <v>6600</v>
      </c>
      <c r="C423" s="411">
        <v>6700</v>
      </c>
      <c r="D423" s="412">
        <f t="shared" si="6"/>
        <v>6650</v>
      </c>
    </row>
    <row r="424" spans="1:9" ht="15" customHeight="1">
      <c r="A424" s="425">
        <v>39685</v>
      </c>
      <c r="B424" s="764" t="s">
        <v>77</v>
      </c>
      <c r="C424" s="764"/>
      <c r="D424" s="764"/>
      <c r="E424" s="764"/>
      <c r="F424" s="764"/>
      <c r="G424" s="764"/>
      <c r="H424" s="764"/>
      <c r="I424" s="764"/>
    </row>
    <row r="425" spans="1:9" ht="15" customHeight="1">
      <c r="A425" s="425">
        <v>39686</v>
      </c>
      <c r="B425" s="411">
        <v>6600</v>
      </c>
      <c r="C425" s="411">
        <v>6700</v>
      </c>
      <c r="D425" s="412">
        <f t="shared" si="6"/>
        <v>6650</v>
      </c>
    </row>
    <row r="426" spans="1:9" ht="15" customHeight="1">
      <c r="A426" s="425">
        <v>39687</v>
      </c>
      <c r="B426" s="411">
        <v>6600</v>
      </c>
      <c r="C426" s="411">
        <v>6700</v>
      </c>
      <c r="D426" s="412">
        <f t="shared" si="6"/>
        <v>6650</v>
      </c>
    </row>
    <row r="427" spans="1:9" ht="15" customHeight="1">
      <c r="A427" s="425">
        <v>39688</v>
      </c>
      <c r="B427" s="411">
        <v>6600</v>
      </c>
      <c r="C427" s="411">
        <v>6700</v>
      </c>
      <c r="D427" s="412">
        <f t="shared" si="6"/>
        <v>6650</v>
      </c>
    </row>
    <row r="428" spans="1:9" ht="15" customHeight="1" thickBot="1">
      <c r="A428" s="426">
        <v>39689</v>
      </c>
      <c r="B428" s="416">
        <v>6600</v>
      </c>
      <c r="C428" s="416">
        <v>6700</v>
      </c>
      <c r="D428" s="417">
        <f t="shared" si="6"/>
        <v>6650</v>
      </c>
      <c r="E428" s="418">
        <f>AVERAGE(D408:D428)</f>
        <v>6565</v>
      </c>
      <c r="F428" s="418"/>
      <c r="G428" s="419"/>
    </row>
    <row r="429" spans="1:9" ht="15" customHeight="1">
      <c r="A429" s="425">
        <v>39692</v>
      </c>
      <c r="B429" s="411">
        <v>6600</v>
      </c>
      <c r="C429" s="411">
        <v>6700</v>
      </c>
      <c r="D429" s="412">
        <f t="shared" si="6"/>
        <v>6650</v>
      </c>
    </row>
    <row r="430" spans="1:9" ht="15" customHeight="1">
      <c r="A430" s="425">
        <v>39693</v>
      </c>
      <c r="B430" s="411">
        <v>6600</v>
      </c>
      <c r="C430" s="411">
        <v>6700</v>
      </c>
      <c r="D430" s="412">
        <f t="shared" si="6"/>
        <v>6650</v>
      </c>
    </row>
    <row r="431" spans="1:9" ht="15" customHeight="1">
      <c r="A431" s="425">
        <v>39694</v>
      </c>
      <c r="B431" s="411">
        <v>6600</v>
      </c>
      <c r="C431" s="411">
        <v>6700</v>
      </c>
      <c r="D431" s="412">
        <f t="shared" si="6"/>
        <v>6650</v>
      </c>
    </row>
    <row r="432" spans="1:9" ht="15" customHeight="1">
      <c r="A432" s="425">
        <v>39695</v>
      </c>
      <c r="B432" s="411">
        <v>6600</v>
      </c>
      <c r="C432" s="411">
        <v>6700</v>
      </c>
      <c r="D432" s="412">
        <f t="shared" si="6"/>
        <v>6650</v>
      </c>
    </row>
    <row r="433" spans="1:4" ht="15" customHeight="1">
      <c r="A433" s="425">
        <v>39696</v>
      </c>
      <c r="B433" s="411">
        <v>6600</v>
      </c>
      <c r="C433" s="411">
        <v>6700</v>
      </c>
      <c r="D433" s="412">
        <f t="shared" si="6"/>
        <v>6650</v>
      </c>
    </row>
    <row r="434" spans="1:4" ht="15" customHeight="1">
      <c r="A434" s="425">
        <v>39699</v>
      </c>
      <c r="B434" s="411">
        <v>6600</v>
      </c>
      <c r="C434" s="411">
        <v>6700</v>
      </c>
      <c r="D434" s="412">
        <f t="shared" si="6"/>
        <v>6650</v>
      </c>
    </row>
    <row r="435" spans="1:4" ht="15" customHeight="1">
      <c r="A435" s="425">
        <v>39700</v>
      </c>
      <c r="B435" s="411">
        <v>6600</v>
      </c>
      <c r="C435" s="411">
        <v>6700</v>
      </c>
      <c r="D435" s="412">
        <f t="shared" si="6"/>
        <v>6650</v>
      </c>
    </row>
    <row r="436" spans="1:4" ht="15" customHeight="1">
      <c r="A436" s="425">
        <v>39701</v>
      </c>
      <c r="B436" s="411">
        <v>6600</v>
      </c>
      <c r="C436" s="411">
        <v>6700</v>
      </c>
      <c r="D436" s="412">
        <f t="shared" si="6"/>
        <v>6650</v>
      </c>
    </row>
    <row r="437" spans="1:4" ht="15" customHeight="1">
      <c r="A437" s="425">
        <v>39702</v>
      </c>
      <c r="B437" s="411">
        <v>6400</v>
      </c>
      <c r="C437" s="411">
        <v>6500</v>
      </c>
      <c r="D437" s="412">
        <f t="shared" si="6"/>
        <v>6450</v>
      </c>
    </row>
    <row r="438" spans="1:4" ht="15" customHeight="1">
      <c r="A438" s="425">
        <v>39703</v>
      </c>
      <c r="B438" s="411">
        <v>6400</v>
      </c>
      <c r="C438" s="411">
        <v>6500</v>
      </c>
      <c r="D438" s="412">
        <f t="shared" si="6"/>
        <v>6450</v>
      </c>
    </row>
    <row r="439" spans="1:4" ht="15" customHeight="1">
      <c r="A439" s="425">
        <v>39706</v>
      </c>
      <c r="B439" s="411">
        <v>6400</v>
      </c>
      <c r="C439" s="411">
        <v>6500</v>
      </c>
      <c r="D439" s="412">
        <f t="shared" si="6"/>
        <v>6450</v>
      </c>
    </row>
    <row r="440" spans="1:4" ht="15" customHeight="1">
      <c r="A440" s="425">
        <v>39707</v>
      </c>
      <c r="B440" s="411">
        <v>6400</v>
      </c>
      <c r="C440" s="411">
        <v>6500</v>
      </c>
      <c r="D440" s="412">
        <f t="shared" si="6"/>
        <v>6450</v>
      </c>
    </row>
    <row r="441" spans="1:4" ht="15" customHeight="1">
      <c r="A441" s="425">
        <v>39708</v>
      </c>
      <c r="B441" s="411">
        <v>6400</v>
      </c>
      <c r="C441" s="411">
        <v>6500</v>
      </c>
      <c r="D441" s="412">
        <f t="shared" si="6"/>
        <v>6450</v>
      </c>
    </row>
    <row r="442" spans="1:4" ht="15" customHeight="1">
      <c r="A442" s="425">
        <v>39709</v>
      </c>
      <c r="B442" s="411">
        <v>6400</v>
      </c>
      <c r="C442" s="411">
        <v>6500</v>
      </c>
      <c r="D442" s="412">
        <f t="shared" si="6"/>
        <v>6450</v>
      </c>
    </row>
    <row r="443" spans="1:4" ht="15" customHeight="1">
      <c r="A443" s="425">
        <v>39710</v>
      </c>
      <c r="B443" s="411">
        <v>6400</v>
      </c>
      <c r="C443" s="411">
        <v>6500</v>
      </c>
      <c r="D443" s="412">
        <f t="shared" si="6"/>
        <v>6450</v>
      </c>
    </row>
    <row r="444" spans="1:4" ht="15" customHeight="1">
      <c r="A444" s="425">
        <v>39713</v>
      </c>
      <c r="B444" s="411">
        <v>6400</v>
      </c>
      <c r="C444" s="411">
        <v>6500</v>
      </c>
      <c r="D444" s="412">
        <f t="shared" si="6"/>
        <v>6450</v>
      </c>
    </row>
    <row r="445" spans="1:4" ht="15" customHeight="1">
      <c r="A445" s="425">
        <v>39714</v>
      </c>
      <c r="B445" s="411">
        <v>6400</v>
      </c>
      <c r="C445" s="411">
        <v>6500</v>
      </c>
      <c r="D445" s="412">
        <f t="shared" si="6"/>
        <v>6450</v>
      </c>
    </row>
    <row r="446" spans="1:4" ht="15" customHeight="1">
      <c r="A446" s="425">
        <v>39715</v>
      </c>
      <c r="B446" s="411">
        <v>6400</v>
      </c>
      <c r="C446" s="411">
        <v>6500</v>
      </c>
      <c r="D446" s="412">
        <f t="shared" si="6"/>
        <v>6450</v>
      </c>
    </row>
    <row r="447" spans="1:4" ht="15" customHeight="1">
      <c r="A447" s="425">
        <v>39716</v>
      </c>
      <c r="B447" s="411">
        <v>6400</v>
      </c>
      <c r="C447" s="411">
        <v>6500</v>
      </c>
      <c r="D447" s="412">
        <f t="shared" si="6"/>
        <v>6450</v>
      </c>
    </row>
    <row r="448" spans="1:4" ht="15" customHeight="1">
      <c r="A448" s="425">
        <v>39717</v>
      </c>
      <c r="B448" s="411">
        <v>6400</v>
      </c>
      <c r="C448" s="411">
        <v>6500</v>
      </c>
      <c r="D448" s="412">
        <f t="shared" si="6"/>
        <v>6450</v>
      </c>
    </row>
    <row r="449" spans="1:9" ht="15" customHeight="1">
      <c r="A449" s="425">
        <v>39720</v>
      </c>
      <c r="B449" s="411">
        <v>6400</v>
      </c>
      <c r="C449" s="411">
        <v>6500</v>
      </c>
      <c r="D449" s="412">
        <f t="shared" si="6"/>
        <v>6450</v>
      </c>
    </row>
    <row r="450" spans="1:9" ht="15" customHeight="1" thickBot="1">
      <c r="A450" s="426">
        <v>39721</v>
      </c>
      <c r="B450" s="416">
        <v>6400</v>
      </c>
      <c r="C450" s="416">
        <v>6500</v>
      </c>
      <c r="D450" s="417">
        <f t="shared" si="6"/>
        <v>6450</v>
      </c>
      <c r="E450" s="418">
        <f>AVERAGE(D429:D450)</f>
        <v>6522.727272727273</v>
      </c>
      <c r="F450" s="418"/>
      <c r="G450" s="419">
        <f>AVERAGE(D385:D450)</f>
        <v>6461.5384615384619</v>
      </c>
      <c r="H450" s="429">
        <v>1062.6400000000001</v>
      </c>
      <c r="I450" s="431">
        <f>+H450*G450</f>
        <v>6866289.2307692319</v>
      </c>
    </row>
    <row r="451" spans="1:9" ht="15" customHeight="1">
      <c r="A451" s="432">
        <v>39722</v>
      </c>
      <c r="B451" s="411">
        <v>6400</v>
      </c>
      <c r="C451" s="411">
        <v>6500</v>
      </c>
      <c r="D451" s="412">
        <f t="shared" si="6"/>
        <v>6450</v>
      </c>
    </row>
    <row r="452" spans="1:9" ht="15" customHeight="1">
      <c r="A452" s="425">
        <v>39723</v>
      </c>
      <c r="B452" s="411">
        <v>6400</v>
      </c>
      <c r="C452" s="411">
        <v>6500</v>
      </c>
      <c r="D452" s="412">
        <f t="shared" si="6"/>
        <v>6450</v>
      </c>
    </row>
    <row r="453" spans="1:9" ht="15" customHeight="1">
      <c r="A453" s="425">
        <v>39724</v>
      </c>
      <c r="B453" s="411">
        <v>6400</v>
      </c>
      <c r="C453" s="411">
        <v>6500</v>
      </c>
      <c r="D453" s="412">
        <f t="shared" ref="D453:D518" si="7">AVERAGE(B453:C453)</f>
        <v>6450</v>
      </c>
    </row>
    <row r="454" spans="1:9" ht="15" customHeight="1">
      <c r="A454" s="425">
        <v>39725</v>
      </c>
      <c r="B454" s="411">
        <v>6400</v>
      </c>
      <c r="C454" s="411">
        <v>6500</v>
      </c>
      <c r="D454" s="412">
        <f t="shared" si="7"/>
        <v>6450</v>
      </c>
    </row>
    <row r="455" spans="1:9" ht="15" customHeight="1">
      <c r="A455" s="425">
        <v>39728</v>
      </c>
      <c r="B455" s="411">
        <v>6400</v>
      </c>
      <c r="C455" s="411">
        <v>6500</v>
      </c>
      <c r="D455" s="412">
        <f t="shared" si="7"/>
        <v>6450</v>
      </c>
    </row>
    <row r="456" spans="1:9" ht="15" customHeight="1">
      <c r="A456" s="425">
        <v>39729</v>
      </c>
      <c r="B456" s="411">
        <v>6450</v>
      </c>
      <c r="C456" s="411">
        <v>6550</v>
      </c>
      <c r="D456" s="412">
        <f t="shared" si="7"/>
        <v>6500</v>
      </c>
    </row>
    <row r="457" spans="1:9" ht="15" customHeight="1">
      <c r="A457" s="425">
        <v>39730</v>
      </c>
      <c r="B457" s="411">
        <v>6450</v>
      </c>
      <c r="C457" s="411">
        <v>6550</v>
      </c>
      <c r="D457" s="412">
        <f t="shared" si="7"/>
        <v>6500</v>
      </c>
    </row>
    <row r="458" spans="1:9" ht="15" customHeight="1">
      <c r="A458" s="425">
        <v>39731</v>
      </c>
      <c r="B458" s="411">
        <v>6450</v>
      </c>
      <c r="C458" s="411">
        <v>6550</v>
      </c>
      <c r="D458" s="412">
        <f t="shared" si="7"/>
        <v>6500</v>
      </c>
    </row>
    <row r="459" spans="1:9" ht="15" customHeight="1">
      <c r="A459" s="425">
        <v>39734</v>
      </c>
      <c r="B459" s="411">
        <v>6450</v>
      </c>
      <c r="C459" s="411">
        <v>6550</v>
      </c>
      <c r="D459" s="412">
        <f t="shared" si="7"/>
        <v>6500</v>
      </c>
    </row>
    <row r="460" spans="1:9" ht="15" customHeight="1">
      <c r="A460" s="425">
        <v>39735</v>
      </c>
      <c r="B460" s="411">
        <v>6450</v>
      </c>
      <c r="C460" s="411">
        <v>6550</v>
      </c>
      <c r="D460" s="412">
        <f t="shared" si="7"/>
        <v>6500</v>
      </c>
    </row>
    <row r="461" spans="1:9" ht="15" customHeight="1">
      <c r="A461" s="425">
        <v>39736</v>
      </c>
      <c r="B461" s="411">
        <v>6450</v>
      </c>
      <c r="C461" s="411">
        <v>6550</v>
      </c>
      <c r="D461" s="412">
        <f t="shared" si="7"/>
        <v>6500</v>
      </c>
    </row>
    <row r="462" spans="1:9" ht="15" customHeight="1">
      <c r="A462" s="425">
        <v>39737</v>
      </c>
      <c r="B462" s="411">
        <v>6450</v>
      </c>
      <c r="C462" s="411">
        <v>6550</v>
      </c>
      <c r="D462" s="412">
        <f t="shared" si="7"/>
        <v>6500</v>
      </c>
    </row>
    <row r="463" spans="1:9" ht="15" customHeight="1">
      <c r="A463" s="425">
        <v>39738</v>
      </c>
      <c r="B463" s="411">
        <v>6450</v>
      </c>
      <c r="C463" s="411">
        <v>6550</v>
      </c>
      <c r="D463" s="412">
        <f t="shared" si="7"/>
        <v>6500</v>
      </c>
    </row>
    <row r="464" spans="1:9" ht="15" customHeight="1">
      <c r="A464" s="425">
        <v>39741</v>
      </c>
      <c r="B464" s="411">
        <v>6450</v>
      </c>
      <c r="C464" s="411">
        <v>6550</v>
      </c>
      <c r="D464" s="412">
        <f t="shared" si="7"/>
        <v>6500</v>
      </c>
    </row>
    <row r="465" spans="1:9" ht="15" customHeight="1">
      <c r="A465" s="425">
        <v>39742</v>
      </c>
      <c r="B465" s="411">
        <v>6450</v>
      </c>
      <c r="C465" s="411">
        <v>6550</v>
      </c>
      <c r="D465" s="412">
        <f t="shared" si="7"/>
        <v>6500</v>
      </c>
    </row>
    <row r="466" spans="1:9" ht="15" customHeight="1">
      <c r="A466" s="425">
        <v>39743</v>
      </c>
      <c r="B466" s="411">
        <v>6450</v>
      </c>
      <c r="C466" s="411">
        <v>6550</v>
      </c>
      <c r="D466" s="412">
        <f t="shared" si="7"/>
        <v>6500</v>
      </c>
    </row>
    <row r="467" spans="1:9" ht="15" customHeight="1">
      <c r="A467" s="425">
        <v>39744</v>
      </c>
      <c r="B467" s="411">
        <v>6400</v>
      </c>
      <c r="C467" s="411">
        <v>6500</v>
      </c>
      <c r="D467" s="412">
        <f t="shared" si="7"/>
        <v>6450</v>
      </c>
    </row>
    <row r="468" spans="1:9" ht="15" customHeight="1">
      <c r="A468" s="425">
        <v>39745</v>
      </c>
      <c r="B468" s="411">
        <v>6400</v>
      </c>
      <c r="C468" s="411">
        <v>6500</v>
      </c>
      <c r="D468" s="412">
        <f t="shared" si="7"/>
        <v>6450</v>
      </c>
    </row>
    <row r="469" spans="1:9" ht="15" customHeight="1">
      <c r="A469" s="425">
        <v>39748</v>
      </c>
      <c r="B469" s="411">
        <v>6400</v>
      </c>
      <c r="C469" s="411">
        <v>6500</v>
      </c>
      <c r="D469" s="412">
        <f t="shared" si="7"/>
        <v>6450</v>
      </c>
    </row>
    <row r="470" spans="1:9" ht="15" customHeight="1">
      <c r="A470" s="425">
        <v>39749</v>
      </c>
      <c r="B470" s="411">
        <v>6400</v>
      </c>
      <c r="C470" s="411">
        <v>6500</v>
      </c>
      <c r="D470" s="412">
        <f t="shared" si="7"/>
        <v>6450</v>
      </c>
    </row>
    <row r="471" spans="1:9" ht="15" customHeight="1">
      <c r="A471" s="425">
        <v>39750</v>
      </c>
      <c r="B471" s="411">
        <v>6400</v>
      </c>
      <c r="C471" s="411">
        <v>6500</v>
      </c>
      <c r="D471" s="412">
        <f t="shared" si="7"/>
        <v>6450</v>
      </c>
    </row>
    <row r="472" spans="1:9" ht="15" customHeight="1">
      <c r="A472" s="425">
        <v>39751</v>
      </c>
      <c r="B472" s="411">
        <v>6400</v>
      </c>
      <c r="C472" s="411">
        <v>6500</v>
      </c>
      <c r="D472" s="412">
        <f t="shared" si="7"/>
        <v>6450</v>
      </c>
    </row>
    <row r="473" spans="1:9" ht="15" customHeight="1" thickBot="1">
      <c r="A473" s="426">
        <v>39752</v>
      </c>
      <c r="B473" s="416">
        <v>6200</v>
      </c>
      <c r="C473" s="416">
        <v>6400</v>
      </c>
      <c r="D473" s="417">
        <f t="shared" si="7"/>
        <v>6300</v>
      </c>
      <c r="E473" s="418">
        <f>AVERAGE(D451:D473)</f>
        <v>6467.391304347826</v>
      </c>
      <c r="F473" s="418"/>
      <c r="G473" s="419">
        <f>AVERAGE(D451:D473)</f>
        <v>6467.391304347826</v>
      </c>
      <c r="H473" s="429"/>
      <c r="I473" s="433"/>
    </row>
    <row r="474" spans="1:9" ht="15" customHeight="1">
      <c r="A474" s="425">
        <v>39755</v>
      </c>
      <c r="B474" s="411">
        <v>6300</v>
      </c>
      <c r="C474" s="411">
        <v>6500</v>
      </c>
      <c r="D474" s="412">
        <f t="shared" si="7"/>
        <v>6400</v>
      </c>
    </row>
    <row r="475" spans="1:9" ht="15" customHeight="1">
      <c r="A475" s="425">
        <v>39756</v>
      </c>
      <c r="B475" s="411">
        <v>6300</v>
      </c>
      <c r="C475" s="411">
        <v>6500</v>
      </c>
      <c r="D475" s="412">
        <f t="shared" si="7"/>
        <v>6400</v>
      </c>
    </row>
    <row r="476" spans="1:9" ht="15" customHeight="1">
      <c r="A476" s="425">
        <v>39757</v>
      </c>
      <c r="B476" s="411">
        <v>6300</v>
      </c>
      <c r="C476" s="411">
        <v>6400</v>
      </c>
      <c r="D476" s="412">
        <f t="shared" si="7"/>
        <v>6350</v>
      </c>
    </row>
    <row r="477" spans="1:9" ht="15" customHeight="1">
      <c r="A477" s="425">
        <v>39758</v>
      </c>
      <c r="B477" s="411">
        <v>6000</v>
      </c>
      <c r="C477" s="411">
        <v>6200</v>
      </c>
      <c r="D477" s="412">
        <f t="shared" si="7"/>
        <v>6100</v>
      </c>
    </row>
    <row r="478" spans="1:9" ht="15" customHeight="1">
      <c r="A478" s="425">
        <v>39759</v>
      </c>
      <c r="B478" s="411">
        <v>6000</v>
      </c>
      <c r="C478" s="411">
        <v>6200</v>
      </c>
      <c r="D478" s="412">
        <f t="shared" si="7"/>
        <v>6100</v>
      </c>
    </row>
    <row r="479" spans="1:9" ht="15" customHeight="1">
      <c r="A479" s="425">
        <v>39762</v>
      </c>
      <c r="B479" s="411">
        <v>6000</v>
      </c>
      <c r="C479" s="411">
        <v>6200</v>
      </c>
      <c r="D479" s="412">
        <f t="shared" si="7"/>
        <v>6100</v>
      </c>
    </row>
    <row r="480" spans="1:9" ht="15" customHeight="1">
      <c r="A480" s="425">
        <v>39763</v>
      </c>
      <c r="B480" s="411">
        <v>5700</v>
      </c>
      <c r="C480" s="411">
        <v>5900</v>
      </c>
      <c r="D480" s="412">
        <f t="shared" si="7"/>
        <v>5800</v>
      </c>
    </row>
    <row r="481" spans="1:9" ht="15" customHeight="1">
      <c r="A481" s="425">
        <v>39764</v>
      </c>
      <c r="B481" s="411">
        <v>5700</v>
      </c>
      <c r="C481" s="411">
        <v>5900</v>
      </c>
      <c r="D481" s="412">
        <f t="shared" si="7"/>
        <v>5800</v>
      </c>
    </row>
    <row r="482" spans="1:9" ht="15" customHeight="1">
      <c r="A482" s="425">
        <v>39765</v>
      </c>
      <c r="B482" s="411">
        <v>5700</v>
      </c>
      <c r="C482" s="411">
        <v>5900</v>
      </c>
      <c r="D482" s="412">
        <f t="shared" si="7"/>
        <v>5800</v>
      </c>
    </row>
    <row r="483" spans="1:9" ht="15" customHeight="1">
      <c r="A483" s="425">
        <v>39766</v>
      </c>
      <c r="B483" s="411">
        <v>5700</v>
      </c>
      <c r="C483" s="411">
        <v>5900</v>
      </c>
      <c r="D483" s="412">
        <f t="shared" si="7"/>
        <v>5800</v>
      </c>
    </row>
    <row r="484" spans="1:9" ht="15" customHeight="1">
      <c r="A484" s="425">
        <v>39769</v>
      </c>
      <c r="B484" s="411">
        <v>5700</v>
      </c>
      <c r="C484" s="411">
        <v>5900</v>
      </c>
      <c r="D484" s="412">
        <f t="shared" si="7"/>
        <v>5800</v>
      </c>
    </row>
    <row r="485" spans="1:9" ht="15" customHeight="1">
      <c r="A485" s="425">
        <v>39770</v>
      </c>
      <c r="B485" s="411">
        <v>5700</v>
      </c>
      <c r="C485" s="411">
        <v>5900</v>
      </c>
      <c r="D485" s="412">
        <f t="shared" si="7"/>
        <v>5800</v>
      </c>
    </row>
    <row r="486" spans="1:9" ht="15" customHeight="1">
      <c r="A486" s="425">
        <v>39771</v>
      </c>
      <c r="B486" s="411">
        <v>5700</v>
      </c>
      <c r="C486" s="411">
        <v>5900</v>
      </c>
      <c r="D486" s="412">
        <f t="shared" si="7"/>
        <v>5800</v>
      </c>
    </row>
    <row r="487" spans="1:9" ht="15" customHeight="1">
      <c r="A487" s="425">
        <v>39772</v>
      </c>
      <c r="B487" s="411">
        <v>5700</v>
      </c>
      <c r="C487" s="411">
        <v>5900</v>
      </c>
      <c r="D487" s="412">
        <f t="shared" si="7"/>
        <v>5800</v>
      </c>
    </row>
    <row r="488" spans="1:9" ht="15" customHeight="1">
      <c r="A488" s="425">
        <v>39773</v>
      </c>
      <c r="B488" s="411">
        <v>5700</v>
      </c>
      <c r="C488" s="411">
        <v>5900</v>
      </c>
      <c r="D488" s="412">
        <f t="shared" si="7"/>
        <v>5800</v>
      </c>
    </row>
    <row r="489" spans="1:9" ht="15" customHeight="1">
      <c r="A489" s="425">
        <v>39776</v>
      </c>
      <c r="B489" s="411">
        <v>5700</v>
      </c>
      <c r="C489" s="411">
        <v>5900</v>
      </c>
      <c r="D489" s="412">
        <f t="shared" si="7"/>
        <v>5800</v>
      </c>
    </row>
    <row r="490" spans="1:9" ht="15" customHeight="1">
      <c r="A490" s="425">
        <v>39777</v>
      </c>
      <c r="B490" s="411">
        <v>5300</v>
      </c>
      <c r="C490" s="411">
        <v>5500</v>
      </c>
      <c r="D490" s="412">
        <f t="shared" si="7"/>
        <v>5400</v>
      </c>
    </row>
    <row r="491" spans="1:9" ht="15" customHeight="1">
      <c r="A491" s="425">
        <v>39778</v>
      </c>
      <c r="B491" s="411">
        <v>5300</v>
      </c>
      <c r="C491" s="411">
        <v>5500</v>
      </c>
      <c r="D491" s="412">
        <f t="shared" si="7"/>
        <v>5400</v>
      </c>
    </row>
    <row r="492" spans="1:9" ht="15" customHeight="1">
      <c r="A492" s="425">
        <v>39779</v>
      </c>
      <c r="B492" s="411">
        <v>5300</v>
      </c>
      <c r="C492" s="411">
        <v>5500</v>
      </c>
      <c r="D492" s="412">
        <f t="shared" si="7"/>
        <v>5400</v>
      </c>
    </row>
    <row r="493" spans="1:9" ht="15" customHeight="1" thickBot="1">
      <c r="A493" s="426">
        <v>39780</v>
      </c>
      <c r="B493" s="416">
        <v>5300</v>
      </c>
      <c r="C493" s="416">
        <v>5500</v>
      </c>
      <c r="D493" s="417">
        <f t="shared" si="7"/>
        <v>5400</v>
      </c>
      <c r="E493" s="418">
        <f>AVERAGE(D474:D493)</f>
        <v>5852.5</v>
      </c>
      <c r="F493" s="418"/>
      <c r="G493" s="419">
        <f>AVERAGE(D451:D493)</f>
        <v>6181.395348837209</v>
      </c>
      <c r="H493" s="429"/>
      <c r="I493" s="433"/>
    </row>
    <row r="494" spans="1:9" ht="15" customHeight="1">
      <c r="A494" s="432">
        <v>39783</v>
      </c>
      <c r="B494" s="411">
        <v>5300</v>
      </c>
      <c r="C494" s="411">
        <v>5500</v>
      </c>
      <c r="D494" s="412">
        <f t="shared" si="7"/>
        <v>5400</v>
      </c>
    </row>
    <row r="495" spans="1:9" ht="15" customHeight="1">
      <c r="A495" s="425">
        <v>39784</v>
      </c>
      <c r="B495" s="411">
        <v>5300</v>
      </c>
      <c r="C495" s="411">
        <v>5500</v>
      </c>
      <c r="D495" s="412">
        <f t="shared" si="7"/>
        <v>5400</v>
      </c>
    </row>
    <row r="496" spans="1:9" ht="15" customHeight="1">
      <c r="A496" s="425">
        <v>39785</v>
      </c>
      <c r="B496" s="411">
        <v>5300</v>
      </c>
      <c r="C496" s="411">
        <v>5500</v>
      </c>
      <c r="D496" s="412">
        <f t="shared" si="7"/>
        <v>5400</v>
      </c>
    </row>
    <row r="497" spans="1:11" ht="15" customHeight="1">
      <c r="A497" s="425">
        <v>39786</v>
      </c>
      <c r="B497" s="411">
        <v>5000</v>
      </c>
      <c r="C497" s="411">
        <v>5200</v>
      </c>
      <c r="D497" s="412">
        <f t="shared" si="7"/>
        <v>5100</v>
      </c>
    </row>
    <row r="498" spans="1:11" ht="15" customHeight="1">
      <c r="A498" s="425">
        <v>39787</v>
      </c>
      <c r="B498" s="411">
        <v>5000</v>
      </c>
      <c r="C498" s="411">
        <v>5200</v>
      </c>
      <c r="D498" s="412">
        <f t="shared" si="7"/>
        <v>5100</v>
      </c>
    </row>
    <row r="499" spans="1:11" ht="15" customHeight="1">
      <c r="A499" s="425">
        <v>39790</v>
      </c>
      <c r="B499" s="411">
        <v>5000</v>
      </c>
      <c r="C499" s="411">
        <v>5200</v>
      </c>
      <c r="D499" s="412">
        <f t="shared" si="7"/>
        <v>5100</v>
      </c>
    </row>
    <row r="500" spans="1:11" ht="15" customHeight="1">
      <c r="A500" s="425">
        <v>39791</v>
      </c>
      <c r="B500" s="411">
        <v>5000</v>
      </c>
      <c r="C500" s="411">
        <v>5200</v>
      </c>
      <c r="D500" s="412">
        <f t="shared" si="7"/>
        <v>5100</v>
      </c>
    </row>
    <row r="501" spans="1:11" ht="15" customHeight="1">
      <c r="A501" s="425">
        <v>39792</v>
      </c>
      <c r="B501" s="411">
        <v>4800</v>
      </c>
      <c r="C501" s="411">
        <v>5000</v>
      </c>
      <c r="D501" s="412">
        <f t="shared" si="7"/>
        <v>4900</v>
      </c>
    </row>
    <row r="502" spans="1:11" ht="15" customHeight="1">
      <c r="A502" s="425">
        <v>39793</v>
      </c>
      <c r="B502" s="411">
        <v>4800</v>
      </c>
      <c r="C502" s="411">
        <v>5000</v>
      </c>
      <c r="D502" s="412">
        <f t="shared" si="7"/>
        <v>4900</v>
      </c>
    </row>
    <row r="503" spans="1:11" ht="15" customHeight="1">
      <c r="A503" s="425">
        <v>39794</v>
      </c>
      <c r="B503" s="411">
        <v>4800</v>
      </c>
      <c r="C503" s="411">
        <v>5000</v>
      </c>
      <c r="D503" s="412">
        <f t="shared" si="7"/>
        <v>4900</v>
      </c>
    </row>
    <row r="504" spans="1:11" ht="15" customHeight="1">
      <c r="A504" s="425">
        <v>39797</v>
      </c>
      <c r="B504" s="411">
        <v>4800</v>
      </c>
      <c r="C504" s="411">
        <v>5000</v>
      </c>
      <c r="D504" s="412">
        <f t="shared" si="7"/>
        <v>4900</v>
      </c>
    </row>
    <row r="505" spans="1:11" ht="15" customHeight="1">
      <c r="A505" s="425">
        <v>39798</v>
      </c>
      <c r="B505" s="411">
        <v>4800</v>
      </c>
      <c r="C505" s="411">
        <v>5000</v>
      </c>
      <c r="D505" s="412">
        <f t="shared" si="7"/>
        <v>4900</v>
      </c>
    </row>
    <row r="506" spans="1:11" ht="15" customHeight="1">
      <c r="A506" s="425">
        <v>39799</v>
      </c>
      <c r="B506" s="411">
        <v>4400</v>
      </c>
      <c r="C506" s="411">
        <v>4600</v>
      </c>
      <c r="D506" s="412">
        <f t="shared" si="7"/>
        <v>4500</v>
      </c>
    </row>
    <row r="507" spans="1:11" ht="15" customHeight="1">
      <c r="A507" s="425">
        <v>39800</v>
      </c>
      <c r="B507" s="411">
        <v>4400</v>
      </c>
      <c r="C507" s="411">
        <v>4600</v>
      </c>
      <c r="D507" s="412">
        <f t="shared" si="7"/>
        <v>4500</v>
      </c>
    </row>
    <row r="508" spans="1:11" ht="15" customHeight="1">
      <c r="A508" s="425">
        <v>39801</v>
      </c>
      <c r="B508" s="411">
        <v>4400</v>
      </c>
      <c r="C508" s="411">
        <v>4600</v>
      </c>
      <c r="D508" s="412">
        <f t="shared" si="7"/>
        <v>4500</v>
      </c>
    </row>
    <row r="509" spans="1:11" ht="15" customHeight="1">
      <c r="A509" s="425">
        <v>39804</v>
      </c>
      <c r="B509" s="411">
        <v>4400</v>
      </c>
      <c r="C509" s="411">
        <v>4600</v>
      </c>
      <c r="D509" s="412">
        <f t="shared" si="7"/>
        <v>4500</v>
      </c>
    </row>
    <row r="510" spans="1:11" ht="15" customHeight="1">
      <c r="A510" s="425">
        <v>39805</v>
      </c>
      <c r="B510" s="411">
        <v>4400</v>
      </c>
      <c r="C510" s="411">
        <v>4600</v>
      </c>
      <c r="D510" s="412">
        <f t="shared" si="7"/>
        <v>4500</v>
      </c>
    </row>
    <row r="511" spans="1:11" ht="15" customHeight="1">
      <c r="A511" s="425">
        <v>39806</v>
      </c>
      <c r="B511" s="764" t="s">
        <v>78</v>
      </c>
      <c r="C511" s="764"/>
      <c r="D511" s="764"/>
      <c r="E511" s="764"/>
      <c r="F511" s="764"/>
      <c r="G511" s="764"/>
      <c r="H511" s="764"/>
      <c r="I511" s="764"/>
      <c r="J511" s="764"/>
      <c r="K511" s="764"/>
    </row>
    <row r="512" spans="1:11" ht="15" customHeight="1">
      <c r="A512" s="425">
        <v>39807</v>
      </c>
      <c r="B512" s="764"/>
      <c r="C512" s="764"/>
      <c r="D512" s="764"/>
      <c r="E512" s="764"/>
      <c r="F512" s="764"/>
      <c r="G512" s="764"/>
      <c r="H512" s="764"/>
      <c r="I512" s="764"/>
      <c r="J512" s="764"/>
      <c r="K512" s="764"/>
    </row>
    <row r="513" spans="1:9" ht="15" customHeight="1">
      <c r="A513" s="425">
        <v>39808</v>
      </c>
      <c r="B513" s="411">
        <v>4400</v>
      </c>
      <c r="C513" s="411">
        <v>4600</v>
      </c>
      <c r="D513" s="412">
        <f t="shared" si="7"/>
        <v>4500</v>
      </c>
    </row>
    <row r="514" spans="1:9" ht="15" customHeight="1">
      <c r="A514" s="425">
        <v>39811</v>
      </c>
      <c r="B514" s="411">
        <v>4400</v>
      </c>
      <c r="C514" s="411">
        <v>4600</v>
      </c>
      <c r="D514" s="412">
        <f t="shared" si="7"/>
        <v>4500</v>
      </c>
    </row>
    <row r="515" spans="1:9" ht="15" customHeight="1">
      <c r="A515" s="425">
        <v>39812</v>
      </c>
      <c r="B515" s="411">
        <v>4400</v>
      </c>
      <c r="C515" s="411">
        <v>4600</v>
      </c>
      <c r="D515" s="412">
        <f t="shared" si="7"/>
        <v>4500</v>
      </c>
    </row>
    <row r="516" spans="1:9" ht="15" customHeight="1" thickBot="1">
      <c r="A516" s="426">
        <v>39813</v>
      </c>
      <c r="B516" s="416">
        <v>4400</v>
      </c>
      <c r="C516" s="416">
        <v>4600</v>
      </c>
      <c r="D516" s="417">
        <f t="shared" si="7"/>
        <v>4500</v>
      </c>
      <c r="E516" s="418">
        <f>AVERAGE(D494:D516)</f>
        <v>4838.0952380952385</v>
      </c>
      <c r="F516" s="418">
        <f>AVERAGE(D256:D516)</f>
        <v>6028.3858267716532</v>
      </c>
      <c r="G516" s="419">
        <f>AVERAGE(D451:D516)</f>
        <v>5740.625</v>
      </c>
      <c r="H516" s="429">
        <v>1362.79</v>
      </c>
      <c r="I516" s="431">
        <f>+H516*G516</f>
        <v>7823266.34375</v>
      </c>
    </row>
    <row r="517" spans="1:9" ht="15" customHeight="1">
      <c r="A517" s="425">
        <v>39815</v>
      </c>
      <c r="B517" s="411">
        <v>4400</v>
      </c>
      <c r="C517" s="411">
        <v>4600</v>
      </c>
      <c r="D517" s="412">
        <f t="shared" si="7"/>
        <v>4500</v>
      </c>
    </row>
    <row r="518" spans="1:9" ht="15" customHeight="1">
      <c r="A518" s="425">
        <v>39818</v>
      </c>
      <c r="B518" s="411">
        <v>4400</v>
      </c>
      <c r="C518" s="411">
        <v>4600</v>
      </c>
      <c r="D518" s="412">
        <f t="shared" si="7"/>
        <v>4500</v>
      </c>
    </row>
    <row r="519" spans="1:9" ht="15" customHeight="1">
      <c r="A519" s="425">
        <v>39819</v>
      </c>
      <c r="B519" s="411">
        <v>4400</v>
      </c>
      <c r="C519" s="411">
        <v>4600</v>
      </c>
      <c r="D519" s="412">
        <f t="shared" ref="D519:D582" si="8">AVERAGE(B519:C519)</f>
        <v>4500</v>
      </c>
    </row>
    <row r="520" spans="1:9" ht="15" customHeight="1">
      <c r="A520" s="425">
        <v>39820</v>
      </c>
      <c r="B520" s="411">
        <v>4000</v>
      </c>
      <c r="C520" s="411">
        <v>4200</v>
      </c>
      <c r="D520" s="412">
        <f t="shared" si="8"/>
        <v>4100</v>
      </c>
    </row>
    <row r="521" spans="1:9" ht="15" customHeight="1">
      <c r="A521" s="425">
        <v>39821</v>
      </c>
      <c r="B521" s="411">
        <v>4000</v>
      </c>
      <c r="C521" s="411">
        <v>4200</v>
      </c>
      <c r="D521" s="412">
        <f t="shared" si="8"/>
        <v>4100</v>
      </c>
    </row>
    <row r="522" spans="1:9" ht="15" customHeight="1">
      <c r="A522" s="425">
        <v>39822</v>
      </c>
      <c r="B522" s="411">
        <v>4000</v>
      </c>
      <c r="C522" s="411">
        <v>4200</v>
      </c>
      <c r="D522" s="412">
        <f t="shared" si="8"/>
        <v>4100</v>
      </c>
    </row>
    <row r="523" spans="1:9" ht="15" customHeight="1">
      <c r="A523" s="425">
        <v>39825</v>
      </c>
      <c r="B523" s="411">
        <v>4000</v>
      </c>
      <c r="C523" s="411">
        <v>4200</v>
      </c>
      <c r="D523" s="412">
        <f t="shared" si="8"/>
        <v>4100</v>
      </c>
    </row>
    <row r="524" spans="1:9" ht="15" customHeight="1">
      <c r="A524" s="425">
        <v>39826</v>
      </c>
      <c r="B524" s="411">
        <v>4000</v>
      </c>
      <c r="C524" s="411">
        <v>4200</v>
      </c>
      <c r="D524" s="412">
        <f t="shared" si="8"/>
        <v>4100</v>
      </c>
    </row>
    <row r="525" spans="1:9" ht="15" customHeight="1">
      <c r="A525" s="425">
        <v>39827</v>
      </c>
      <c r="B525" s="411">
        <v>4000</v>
      </c>
      <c r="C525" s="411">
        <v>4200</v>
      </c>
      <c r="D525" s="412">
        <f t="shared" si="8"/>
        <v>4100</v>
      </c>
    </row>
    <row r="526" spans="1:9" ht="15" customHeight="1">
      <c r="A526" s="425">
        <v>39828</v>
      </c>
      <c r="B526" s="411">
        <v>4100</v>
      </c>
      <c r="C526" s="411">
        <v>4300</v>
      </c>
      <c r="D526" s="412">
        <f t="shared" si="8"/>
        <v>4200</v>
      </c>
    </row>
    <row r="527" spans="1:9" ht="15" customHeight="1">
      <c r="A527" s="425">
        <v>39829</v>
      </c>
      <c r="B527" s="411">
        <v>4100</v>
      </c>
      <c r="C527" s="411">
        <v>4300</v>
      </c>
      <c r="D527" s="412">
        <f t="shared" si="8"/>
        <v>4200</v>
      </c>
    </row>
    <row r="528" spans="1:9" ht="15" customHeight="1">
      <c r="A528" s="425">
        <v>39832</v>
      </c>
      <c r="B528" s="411">
        <v>4100</v>
      </c>
      <c r="C528" s="411">
        <v>4300</v>
      </c>
      <c r="D528" s="412">
        <f t="shared" si="8"/>
        <v>4200</v>
      </c>
    </row>
    <row r="529" spans="1:9" ht="15" customHeight="1">
      <c r="A529" s="425">
        <v>39833</v>
      </c>
      <c r="B529" s="411">
        <v>4200</v>
      </c>
      <c r="C529" s="411">
        <v>4400</v>
      </c>
      <c r="D529" s="412">
        <f t="shared" si="8"/>
        <v>4300</v>
      </c>
    </row>
    <row r="530" spans="1:9" ht="15" customHeight="1">
      <c r="A530" s="425">
        <v>39834</v>
      </c>
      <c r="B530" s="411">
        <v>4200</v>
      </c>
      <c r="C530" s="411">
        <v>4400</v>
      </c>
      <c r="D530" s="412">
        <f t="shared" si="8"/>
        <v>4300</v>
      </c>
    </row>
    <row r="531" spans="1:9" ht="15" customHeight="1">
      <c r="A531" s="425">
        <v>39835</v>
      </c>
      <c r="B531" s="411">
        <v>4200</v>
      </c>
      <c r="C531" s="411">
        <v>4400</v>
      </c>
      <c r="D531" s="412">
        <f t="shared" si="8"/>
        <v>4300</v>
      </c>
    </row>
    <row r="532" spans="1:9" ht="15" customHeight="1">
      <c r="A532" s="425">
        <v>39836</v>
      </c>
      <c r="B532" s="411">
        <v>4200</v>
      </c>
      <c r="C532" s="411">
        <v>4400</v>
      </c>
      <c r="D532" s="412">
        <f t="shared" si="8"/>
        <v>4300</v>
      </c>
    </row>
    <row r="533" spans="1:9" ht="15" customHeight="1">
      <c r="A533" s="425">
        <v>39839</v>
      </c>
      <c r="B533" s="411">
        <v>4200</v>
      </c>
      <c r="C533" s="411">
        <v>4400</v>
      </c>
      <c r="D533" s="412">
        <f t="shared" si="8"/>
        <v>4300</v>
      </c>
    </row>
    <row r="534" spans="1:9" ht="15" customHeight="1">
      <c r="A534" s="425">
        <v>39840</v>
      </c>
      <c r="B534" s="411">
        <v>4200</v>
      </c>
      <c r="C534" s="411">
        <v>4400</v>
      </c>
      <c r="D534" s="412">
        <f t="shared" si="8"/>
        <v>4300</v>
      </c>
    </row>
    <row r="535" spans="1:9" ht="15" customHeight="1">
      <c r="A535" s="425">
        <v>39841</v>
      </c>
      <c r="B535" s="411">
        <v>4200</v>
      </c>
      <c r="C535" s="411">
        <v>4400</v>
      </c>
      <c r="D535" s="412">
        <f t="shared" si="8"/>
        <v>4300</v>
      </c>
    </row>
    <row r="536" spans="1:9" ht="15" customHeight="1">
      <c r="A536" s="425">
        <v>39842</v>
      </c>
      <c r="B536" s="411">
        <v>4300</v>
      </c>
      <c r="C536" s="411">
        <v>4500</v>
      </c>
      <c r="D536" s="412">
        <f t="shared" si="8"/>
        <v>4400</v>
      </c>
    </row>
    <row r="537" spans="1:9" ht="15" customHeight="1" thickBot="1">
      <c r="A537" s="426">
        <v>39843</v>
      </c>
      <c r="B537" s="416">
        <v>4300</v>
      </c>
      <c r="C537" s="416">
        <v>4500</v>
      </c>
      <c r="D537" s="417">
        <f t="shared" si="8"/>
        <v>4400</v>
      </c>
      <c r="E537" s="418">
        <f>AVERAGE(D517:D537)</f>
        <v>4266.666666666667</v>
      </c>
      <c r="F537" s="418"/>
      <c r="G537" s="419"/>
      <c r="H537" s="429"/>
      <c r="I537" s="433"/>
    </row>
    <row r="538" spans="1:9" ht="15" customHeight="1">
      <c r="A538" s="432">
        <v>39846</v>
      </c>
      <c r="B538" s="411">
        <v>4300</v>
      </c>
      <c r="C538" s="411">
        <v>4500</v>
      </c>
      <c r="D538" s="412">
        <f t="shared" si="8"/>
        <v>4400</v>
      </c>
    </row>
    <row r="539" spans="1:9" ht="15" customHeight="1">
      <c r="A539" s="425">
        <v>39847</v>
      </c>
      <c r="B539" s="411">
        <v>4300</v>
      </c>
      <c r="C539" s="411">
        <v>4500</v>
      </c>
      <c r="D539" s="412">
        <f t="shared" si="8"/>
        <v>4400</v>
      </c>
    </row>
    <row r="540" spans="1:9" ht="15" customHeight="1">
      <c r="A540" s="425">
        <v>39848</v>
      </c>
      <c r="B540" s="411">
        <v>4300</v>
      </c>
      <c r="C540" s="411">
        <v>4500</v>
      </c>
      <c r="D540" s="412">
        <f t="shared" si="8"/>
        <v>4400</v>
      </c>
    </row>
    <row r="541" spans="1:9" ht="15" customHeight="1">
      <c r="A541" s="425">
        <v>39849</v>
      </c>
      <c r="B541" s="411">
        <v>4300</v>
      </c>
      <c r="C541" s="411">
        <v>4500</v>
      </c>
      <c r="D541" s="412">
        <f t="shared" si="8"/>
        <v>4400</v>
      </c>
    </row>
    <row r="542" spans="1:9" ht="15" customHeight="1">
      <c r="A542" s="425">
        <v>39850</v>
      </c>
      <c r="B542" s="411">
        <v>4300</v>
      </c>
      <c r="C542" s="411">
        <v>4500</v>
      </c>
      <c r="D542" s="412">
        <f t="shared" si="8"/>
        <v>4400</v>
      </c>
    </row>
    <row r="543" spans="1:9" ht="15" customHeight="1">
      <c r="A543" s="425">
        <v>39853</v>
      </c>
      <c r="B543" s="411">
        <v>4300</v>
      </c>
      <c r="C543" s="411">
        <v>4500</v>
      </c>
      <c r="D543" s="412">
        <f t="shared" si="8"/>
        <v>4400</v>
      </c>
    </row>
    <row r="544" spans="1:9" ht="15" customHeight="1">
      <c r="A544" s="425">
        <v>39854</v>
      </c>
      <c r="B544" s="411">
        <v>4300</v>
      </c>
      <c r="C544" s="411">
        <v>4500</v>
      </c>
      <c r="D544" s="412">
        <f t="shared" si="8"/>
        <v>4400</v>
      </c>
    </row>
    <row r="545" spans="1:9" ht="15" customHeight="1">
      <c r="A545" s="425">
        <v>39855</v>
      </c>
      <c r="B545" s="411">
        <v>4300</v>
      </c>
      <c r="C545" s="411">
        <v>4500</v>
      </c>
      <c r="D545" s="412">
        <f t="shared" si="8"/>
        <v>4400</v>
      </c>
    </row>
    <row r="546" spans="1:9" ht="15" customHeight="1">
      <c r="A546" s="425">
        <v>39856</v>
      </c>
      <c r="B546" s="411">
        <v>4300</v>
      </c>
      <c r="C546" s="411">
        <v>4500</v>
      </c>
      <c r="D546" s="412">
        <f t="shared" si="8"/>
        <v>4400</v>
      </c>
    </row>
    <row r="547" spans="1:9" ht="15" customHeight="1">
      <c r="A547" s="425">
        <v>39857</v>
      </c>
      <c r="B547" s="411">
        <v>4300</v>
      </c>
      <c r="C547" s="411">
        <v>4500</v>
      </c>
      <c r="D547" s="412">
        <f t="shared" si="8"/>
        <v>4400</v>
      </c>
    </row>
    <row r="548" spans="1:9" ht="15" customHeight="1">
      <c r="A548" s="425">
        <v>39860</v>
      </c>
      <c r="B548" s="411">
        <v>4300</v>
      </c>
      <c r="C548" s="411">
        <v>4500</v>
      </c>
      <c r="D548" s="412">
        <f t="shared" si="8"/>
        <v>4400</v>
      </c>
    </row>
    <row r="549" spans="1:9" ht="15" customHeight="1">
      <c r="A549" s="425">
        <v>39861</v>
      </c>
      <c r="B549" s="411">
        <v>4300</v>
      </c>
      <c r="C549" s="411">
        <v>4500</v>
      </c>
      <c r="D549" s="412">
        <f t="shared" si="8"/>
        <v>4400</v>
      </c>
    </row>
    <row r="550" spans="1:9" ht="15" customHeight="1">
      <c r="A550" s="425">
        <v>39862</v>
      </c>
      <c r="B550" s="411">
        <v>4400</v>
      </c>
      <c r="C550" s="411">
        <v>4600</v>
      </c>
      <c r="D550" s="412">
        <f t="shared" si="8"/>
        <v>4500</v>
      </c>
    </row>
    <row r="551" spans="1:9" ht="15" customHeight="1">
      <c r="A551" s="425">
        <v>39863</v>
      </c>
      <c r="B551" s="411">
        <v>4400</v>
      </c>
      <c r="C551" s="411">
        <v>4600</v>
      </c>
      <c r="D551" s="412">
        <f t="shared" si="8"/>
        <v>4500</v>
      </c>
    </row>
    <row r="552" spans="1:9" ht="15" customHeight="1">
      <c r="A552" s="425">
        <v>39864</v>
      </c>
      <c r="B552" s="411">
        <v>4400</v>
      </c>
      <c r="C552" s="411">
        <v>4600</v>
      </c>
      <c r="D552" s="412">
        <f t="shared" si="8"/>
        <v>4500</v>
      </c>
    </row>
    <row r="553" spans="1:9" ht="15" customHeight="1">
      <c r="A553" s="425">
        <v>39867</v>
      </c>
      <c r="B553" s="411">
        <v>4400</v>
      </c>
      <c r="C553" s="411">
        <v>4600</v>
      </c>
      <c r="D553" s="412">
        <f t="shared" si="8"/>
        <v>4500</v>
      </c>
    </row>
    <row r="554" spans="1:9" ht="15" customHeight="1">
      <c r="A554" s="425">
        <v>39868</v>
      </c>
      <c r="B554" s="411">
        <v>4400</v>
      </c>
      <c r="C554" s="411">
        <v>4600</v>
      </c>
      <c r="D554" s="412">
        <f t="shared" si="8"/>
        <v>4500</v>
      </c>
    </row>
    <row r="555" spans="1:9" ht="15" customHeight="1">
      <c r="A555" s="425">
        <v>39869</v>
      </c>
      <c r="B555" s="411">
        <v>4400</v>
      </c>
      <c r="C555" s="411">
        <v>4600</v>
      </c>
      <c r="D555" s="412">
        <f t="shared" si="8"/>
        <v>4500</v>
      </c>
    </row>
    <row r="556" spans="1:9" ht="15" customHeight="1">
      <c r="A556" s="425">
        <v>39870</v>
      </c>
      <c r="B556" s="411">
        <v>4400</v>
      </c>
      <c r="C556" s="411">
        <v>4600</v>
      </c>
      <c r="D556" s="412">
        <f t="shared" si="8"/>
        <v>4500</v>
      </c>
    </row>
    <row r="557" spans="1:9" ht="15" customHeight="1" thickBot="1">
      <c r="A557" s="426">
        <v>39871</v>
      </c>
      <c r="B557" s="416">
        <v>4400</v>
      </c>
      <c r="C557" s="416">
        <v>4600</v>
      </c>
      <c r="D557" s="417">
        <f t="shared" si="8"/>
        <v>4500</v>
      </c>
      <c r="E557" s="418">
        <f>AVERAGE(D538:D557)</f>
        <v>4440</v>
      </c>
      <c r="F557" s="418"/>
      <c r="G557" s="419"/>
      <c r="H557" s="429"/>
      <c r="I557" s="433"/>
    </row>
    <row r="558" spans="1:9" ht="15" customHeight="1">
      <c r="A558" s="425">
        <v>39874</v>
      </c>
      <c r="B558" s="411">
        <v>4400</v>
      </c>
      <c r="C558" s="411">
        <v>4600</v>
      </c>
      <c r="D558" s="412">
        <f t="shared" si="8"/>
        <v>4500</v>
      </c>
    </row>
    <row r="559" spans="1:9" ht="15" customHeight="1">
      <c r="A559" s="425">
        <v>39875</v>
      </c>
      <c r="B559" s="411">
        <v>4400</v>
      </c>
      <c r="C559" s="411">
        <v>4600</v>
      </c>
      <c r="D559" s="412">
        <f t="shared" si="8"/>
        <v>4500</v>
      </c>
    </row>
    <row r="560" spans="1:9" ht="15" customHeight="1">
      <c r="A560" s="425">
        <v>39876</v>
      </c>
      <c r="B560" s="411">
        <v>4400</v>
      </c>
      <c r="C560" s="411">
        <v>4600</v>
      </c>
      <c r="D560" s="412">
        <f t="shared" si="8"/>
        <v>4500</v>
      </c>
    </row>
    <row r="561" spans="1:4" ht="15" customHeight="1">
      <c r="A561" s="425">
        <v>39877</v>
      </c>
      <c r="B561" s="411">
        <v>4400</v>
      </c>
      <c r="C561" s="411">
        <v>4600</v>
      </c>
      <c r="D561" s="412">
        <f t="shared" si="8"/>
        <v>4500</v>
      </c>
    </row>
    <row r="562" spans="1:4" ht="15" customHeight="1">
      <c r="A562" s="425">
        <v>39878</v>
      </c>
      <c r="B562" s="411">
        <v>4400</v>
      </c>
      <c r="C562" s="411">
        <v>4600</v>
      </c>
      <c r="D562" s="412">
        <f t="shared" si="8"/>
        <v>4500</v>
      </c>
    </row>
    <row r="563" spans="1:4" ht="15" customHeight="1">
      <c r="A563" s="425">
        <v>39881</v>
      </c>
      <c r="B563" s="411">
        <v>4400</v>
      </c>
      <c r="C563" s="411">
        <v>4600</v>
      </c>
      <c r="D563" s="412">
        <f t="shared" si="8"/>
        <v>4500</v>
      </c>
    </row>
    <row r="564" spans="1:4" ht="15" customHeight="1">
      <c r="A564" s="425">
        <v>39882</v>
      </c>
      <c r="B564" s="411">
        <v>4400</v>
      </c>
      <c r="C564" s="411">
        <v>4600</v>
      </c>
      <c r="D564" s="412">
        <f t="shared" si="8"/>
        <v>4500</v>
      </c>
    </row>
    <row r="565" spans="1:4" ht="15" customHeight="1">
      <c r="A565" s="425">
        <v>39883</v>
      </c>
      <c r="B565" s="411">
        <v>4400</v>
      </c>
      <c r="C565" s="411">
        <v>4500</v>
      </c>
      <c r="D565" s="412">
        <f t="shared" si="8"/>
        <v>4450</v>
      </c>
    </row>
    <row r="566" spans="1:4" ht="15" customHeight="1">
      <c r="A566" s="425">
        <v>39884</v>
      </c>
      <c r="B566" s="411">
        <v>4400</v>
      </c>
      <c r="C566" s="411">
        <v>4500</v>
      </c>
      <c r="D566" s="412">
        <f t="shared" si="8"/>
        <v>4450</v>
      </c>
    </row>
    <row r="567" spans="1:4" ht="15" customHeight="1">
      <c r="A567" s="425">
        <v>39885</v>
      </c>
      <c r="B567" s="411">
        <v>4400</v>
      </c>
      <c r="C567" s="411">
        <v>4500</v>
      </c>
      <c r="D567" s="412">
        <f t="shared" si="8"/>
        <v>4450</v>
      </c>
    </row>
    <row r="568" spans="1:4" ht="15" customHeight="1">
      <c r="A568" s="425">
        <v>39888</v>
      </c>
      <c r="B568" s="411">
        <v>4400</v>
      </c>
      <c r="C568" s="411">
        <v>4500</v>
      </c>
      <c r="D568" s="412">
        <f t="shared" si="8"/>
        <v>4450</v>
      </c>
    </row>
    <row r="569" spans="1:4" ht="15" customHeight="1">
      <c r="A569" s="425">
        <v>39889</v>
      </c>
      <c r="B569" s="411">
        <v>4400</v>
      </c>
      <c r="C569" s="411">
        <v>4500</v>
      </c>
      <c r="D569" s="412">
        <f t="shared" si="8"/>
        <v>4450</v>
      </c>
    </row>
    <row r="570" spans="1:4" ht="15" customHeight="1">
      <c r="A570" s="425">
        <v>39890</v>
      </c>
      <c r="B570" s="411">
        <v>4300</v>
      </c>
      <c r="C570" s="411">
        <v>4400</v>
      </c>
      <c r="D570" s="412">
        <f t="shared" si="8"/>
        <v>4350</v>
      </c>
    </row>
    <row r="571" spans="1:4" ht="15" customHeight="1">
      <c r="A571" s="425">
        <v>39891</v>
      </c>
      <c r="B571" s="411">
        <v>4300</v>
      </c>
      <c r="C571" s="411">
        <v>4400</v>
      </c>
      <c r="D571" s="412">
        <f t="shared" si="8"/>
        <v>4350</v>
      </c>
    </row>
    <row r="572" spans="1:4" ht="15" customHeight="1">
      <c r="A572" s="425">
        <v>39892</v>
      </c>
      <c r="B572" s="411">
        <v>4300</v>
      </c>
      <c r="C572" s="411">
        <v>4400</v>
      </c>
      <c r="D572" s="412">
        <f t="shared" si="8"/>
        <v>4350</v>
      </c>
    </row>
    <row r="573" spans="1:4" ht="15" customHeight="1">
      <c r="A573" s="425">
        <v>39895</v>
      </c>
      <c r="B573" s="411">
        <v>4300</v>
      </c>
      <c r="C573" s="411">
        <v>4400</v>
      </c>
      <c r="D573" s="412">
        <f t="shared" si="8"/>
        <v>4350</v>
      </c>
    </row>
    <row r="574" spans="1:4" ht="15" customHeight="1">
      <c r="A574" s="425">
        <v>39896</v>
      </c>
      <c r="B574" s="411">
        <v>4300</v>
      </c>
      <c r="C574" s="411">
        <v>4400</v>
      </c>
      <c r="D574" s="412">
        <f t="shared" si="8"/>
        <v>4350</v>
      </c>
    </row>
    <row r="575" spans="1:4" ht="15" customHeight="1">
      <c r="A575" s="425">
        <v>39897</v>
      </c>
      <c r="B575" s="411">
        <v>4100</v>
      </c>
      <c r="C575" s="411">
        <v>4300</v>
      </c>
      <c r="D575" s="412">
        <f t="shared" si="8"/>
        <v>4200</v>
      </c>
    </row>
    <row r="576" spans="1:4" ht="15" customHeight="1">
      <c r="A576" s="425">
        <v>39898</v>
      </c>
      <c r="B576" s="411">
        <v>4100</v>
      </c>
      <c r="C576" s="411">
        <v>4300</v>
      </c>
      <c r="D576" s="412">
        <f t="shared" si="8"/>
        <v>4200</v>
      </c>
    </row>
    <row r="577" spans="1:9" ht="15" customHeight="1">
      <c r="A577" s="425">
        <v>39899</v>
      </c>
      <c r="B577" s="411">
        <v>4100</v>
      </c>
      <c r="C577" s="411">
        <v>4300</v>
      </c>
      <c r="D577" s="412">
        <f t="shared" si="8"/>
        <v>4200</v>
      </c>
    </row>
    <row r="578" spans="1:9" ht="15" customHeight="1">
      <c r="A578" s="425">
        <v>39902</v>
      </c>
      <c r="B578" s="411">
        <v>4100</v>
      </c>
      <c r="C578" s="411">
        <v>4300</v>
      </c>
      <c r="D578" s="412">
        <f t="shared" si="8"/>
        <v>4200</v>
      </c>
    </row>
    <row r="579" spans="1:9" ht="15" customHeight="1" thickBot="1">
      <c r="A579" s="426">
        <v>39903</v>
      </c>
      <c r="B579" s="416">
        <v>4100</v>
      </c>
      <c r="C579" s="416">
        <v>4300</v>
      </c>
      <c r="D579" s="417">
        <f t="shared" si="8"/>
        <v>4200</v>
      </c>
      <c r="E579" s="418">
        <f>AVERAGE(D558:D579)</f>
        <v>4386.363636363636</v>
      </c>
      <c r="F579" s="418"/>
      <c r="G579" s="419">
        <f>AVERAGE(D517:D579)</f>
        <v>4363.4920634920636</v>
      </c>
      <c r="H579" s="429">
        <v>1415.22</v>
      </c>
      <c r="I579" s="431">
        <f>+H579*G579</f>
        <v>6175301.2380952388</v>
      </c>
    </row>
    <row r="580" spans="1:9" ht="15" customHeight="1">
      <c r="A580" s="425">
        <v>39904</v>
      </c>
      <c r="B580" s="411">
        <v>4100</v>
      </c>
      <c r="C580" s="411">
        <v>4300</v>
      </c>
      <c r="D580" s="412">
        <f t="shared" si="8"/>
        <v>4200</v>
      </c>
    </row>
    <row r="581" spans="1:9" ht="15" customHeight="1">
      <c r="A581" s="425">
        <v>39905</v>
      </c>
      <c r="B581" s="411">
        <v>4100</v>
      </c>
      <c r="C581" s="411">
        <v>4300</v>
      </c>
      <c r="D581" s="412">
        <f t="shared" si="8"/>
        <v>4200</v>
      </c>
    </row>
    <row r="582" spans="1:9" ht="15" customHeight="1">
      <c r="A582" s="425">
        <v>39906</v>
      </c>
      <c r="B582" s="411">
        <v>4100</v>
      </c>
      <c r="C582" s="411">
        <v>4300</v>
      </c>
      <c r="D582" s="412">
        <f t="shared" si="8"/>
        <v>4200</v>
      </c>
    </row>
    <row r="583" spans="1:9" ht="15" customHeight="1">
      <c r="A583" s="425">
        <v>39909</v>
      </c>
      <c r="B583" s="411">
        <v>4100</v>
      </c>
      <c r="C583" s="411">
        <v>4300</v>
      </c>
      <c r="D583" s="412">
        <f>AVERAGE(B583:C583)</f>
        <v>4200</v>
      </c>
    </row>
    <row r="584" spans="1:9" ht="15" customHeight="1">
      <c r="A584" s="425">
        <v>39910</v>
      </c>
      <c r="B584" s="411">
        <v>4100</v>
      </c>
      <c r="C584" s="411">
        <v>4300</v>
      </c>
      <c r="D584" s="412">
        <f>AVERAGE(B584:C584)</f>
        <v>4200</v>
      </c>
    </row>
    <row r="585" spans="1:9" ht="15" customHeight="1">
      <c r="A585" s="425">
        <v>39911</v>
      </c>
      <c r="B585" s="411">
        <v>4100</v>
      </c>
      <c r="C585" s="411">
        <v>4300</v>
      </c>
      <c r="D585" s="412">
        <f>AVERAGE(B585:C585)</f>
        <v>4200</v>
      </c>
    </row>
    <row r="586" spans="1:9" ht="15" customHeight="1">
      <c r="A586" s="425">
        <v>39912</v>
      </c>
      <c r="B586" s="411">
        <v>4100</v>
      </c>
      <c r="C586" s="411">
        <v>4300</v>
      </c>
      <c r="D586" s="412">
        <f>AVERAGE(B586:C586)</f>
        <v>4200</v>
      </c>
    </row>
    <row r="587" spans="1:9" ht="15" customHeight="1">
      <c r="A587" s="425">
        <v>39913</v>
      </c>
      <c r="B587" s="764" t="s">
        <v>79</v>
      </c>
      <c r="C587" s="764"/>
      <c r="D587" s="764"/>
      <c r="E587" s="764"/>
      <c r="F587" s="764"/>
      <c r="G587" s="764"/>
      <c r="H587" s="764"/>
      <c r="I587" s="764"/>
    </row>
    <row r="588" spans="1:9" ht="15" customHeight="1">
      <c r="A588" s="425">
        <v>39916</v>
      </c>
      <c r="B588" s="764"/>
      <c r="C588" s="764"/>
      <c r="D588" s="764"/>
      <c r="E588" s="764"/>
      <c r="F588" s="764"/>
      <c r="G588" s="764"/>
      <c r="H588" s="764"/>
      <c r="I588" s="764"/>
    </row>
    <row r="589" spans="1:9" ht="15" customHeight="1">
      <c r="A589" s="425">
        <v>39917</v>
      </c>
      <c r="B589" s="411">
        <v>4100</v>
      </c>
      <c r="C589" s="411">
        <v>4300</v>
      </c>
      <c r="D589" s="412">
        <f t="shared" ref="D589:D601" si="9">AVERAGE(B589:C589)</f>
        <v>4200</v>
      </c>
    </row>
    <row r="590" spans="1:9" ht="15" customHeight="1">
      <c r="A590" s="425">
        <v>39918</v>
      </c>
      <c r="B590" s="411">
        <v>4000</v>
      </c>
      <c r="C590" s="411">
        <v>4200</v>
      </c>
      <c r="D590" s="412">
        <f t="shared" si="9"/>
        <v>4100</v>
      </c>
    </row>
    <row r="591" spans="1:9" ht="15" customHeight="1">
      <c r="A591" s="425">
        <v>39919</v>
      </c>
      <c r="B591" s="411">
        <v>4000</v>
      </c>
      <c r="C591" s="411">
        <v>4200</v>
      </c>
      <c r="D591" s="412">
        <f t="shared" si="9"/>
        <v>4100</v>
      </c>
    </row>
    <row r="592" spans="1:9" ht="15" customHeight="1">
      <c r="A592" s="425">
        <v>39920</v>
      </c>
      <c r="B592" s="411">
        <v>4000</v>
      </c>
      <c r="C592" s="411">
        <v>4200</v>
      </c>
      <c r="D592" s="412">
        <f t="shared" si="9"/>
        <v>4100</v>
      </c>
    </row>
    <row r="593" spans="1:9" ht="15" customHeight="1">
      <c r="A593" s="425">
        <v>39923</v>
      </c>
      <c r="B593" s="411">
        <v>4000</v>
      </c>
      <c r="C593" s="411">
        <v>4200</v>
      </c>
      <c r="D593" s="412">
        <f t="shared" si="9"/>
        <v>4100</v>
      </c>
    </row>
    <row r="594" spans="1:9" ht="15" customHeight="1">
      <c r="A594" s="425">
        <v>39924</v>
      </c>
      <c r="B594" s="411">
        <v>4000</v>
      </c>
      <c r="C594" s="411">
        <v>4200</v>
      </c>
      <c r="D594" s="412">
        <f t="shared" si="9"/>
        <v>4100</v>
      </c>
    </row>
    <row r="595" spans="1:9" ht="15" customHeight="1">
      <c r="A595" s="425">
        <v>39925</v>
      </c>
      <c r="B595" s="411">
        <v>4000</v>
      </c>
      <c r="C595" s="411">
        <v>4200</v>
      </c>
      <c r="D595" s="412">
        <f t="shared" si="9"/>
        <v>4100</v>
      </c>
    </row>
    <row r="596" spans="1:9" ht="15" customHeight="1">
      <c r="A596" s="425">
        <v>39926</v>
      </c>
      <c r="B596" s="411">
        <v>4100</v>
      </c>
      <c r="C596" s="411">
        <v>4300</v>
      </c>
      <c r="D596" s="412">
        <f t="shared" si="9"/>
        <v>4200</v>
      </c>
    </row>
    <row r="597" spans="1:9" ht="15" customHeight="1">
      <c r="A597" s="425">
        <v>39927</v>
      </c>
      <c r="B597" s="411">
        <v>4100</v>
      </c>
      <c r="C597" s="411">
        <v>4300</v>
      </c>
      <c r="D597" s="412">
        <f t="shared" si="9"/>
        <v>4200</v>
      </c>
    </row>
    <row r="598" spans="1:9" ht="15" customHeight="1">
      <c r="A598" s="425">
        <v>39930</v>
      </c>
      <c r="B598" s="411">
        <v>4100</v>
      </c>
      <c r="C598" s="411">
        <v>4300</v>
      </c>
      <c r="D598" s="412">
        <f t="shared" si="9"/>
        <v>4200</v>
      </c>
    </row>
    <row r="599" spans="1:9" ht="15" customHeight="1">
      <c r="A599" s="425">
        <v>39931</v>
      </c>
      <c r="B599" s="411">
        <v>4100</v>
      </c>
      <c r="C599" s="411">
        <v>4300</v>
      </c>
      <c r="D599" s="412">
        <f t="shared" si="9"/>
        <v>4200</v>
      </c>
    </row>
    <row r="600" spans="1:9" ht="15" customHeight="1">
      <c r="A600" s="425">
        <v>39932</v>
      </c>
      <c r="B600" s="411">
        <v>4100</v>
      </c>
      <c r="C600" s="411">
        <v>4300</v>
      </c>
      <c r="D600" s="412">
        <f t="shared" si="9"/>
        <v>4200</v>
      </c>
    </row>
    <row r="601" spans="1:9" ht="15" customHeight="1" thickBot="1">
      <c r="A601" s="426">
        <v>39933</v>
      </c>
      <c r="B601" s="416">
        <v>4300</v>
      </c>
      <c r="C601" s="416">
        <v>4450</v>
      </c>
      <c r="D601" s="417">
        <f t="shared" si="9"/>
        <v>4375</v>
      </c>
      <c r="E601" s="418">
        <f>AVERAGE(D580:D601)</f>
        <v>4178.75</v>
      </c>
      <c r="F601" s="418"/>
      <c r="G601" s="419"/>
      <c r="H601" s="429"/>
      <c r="I601" s="433"/>
    </row>
    <row r="602" spans="1:9" ht="15" customHeight="1">
      <c r="A602" s="425">
        <v>39934</v>
      </c>
      <c r="B602" s="411">
        <v>4300</v>
      </c>
      <c r="C602" s="411">
        <v>4450</v>
      </c>
      <c r="D602" s="412">
        <f t="shared" ref="D602:D665" si="10">AVERAGE(B602:C602)</f>
        <v>4375</v>
      </c>
    </row>
    <row r="603" spans="1:9" ht="15" customHeight="1">
      <c r="A603" s="434">
        <v>39937</v>
      </c>
      <c r="B603" s="772" t="s">
        <v>80</v>
      </c>
      <c r="C603" s="772"/>
      <c r="D603" s="772"/>
      <c r="E603" s="772"/>
      <c r="F603" s="772"/>
      <c r="G603" s="772"/>
      <c r="H603" s="772"/>
      <c r="I603" s="772"/>
    </row>
    <row r="604" spans="1:9" ht="15" customHeight="1">
      <c r="A604" s="425">
        <v>39938</v>
      </c>
      <c r="B604" s="411">
        <v>4300</v>
      </c>
      <c r="C604" s="411">
        <v>4450</v>
      </c>
      <c r="D604" s="412">
        <f t="shared" si="10"/>
        <v>4375</v>
      </c>
    </row>
    <row r="605" spans="1:9" ht="15" customHeight="1">
      <c r="A605" s="425">
        <v>39939</v>
      </c>
      <c r="B605" s="411">
        <v>4300</v>
      </c>
      <c r="C605" s="411">
        <v>4450</v>
      </c>
      <c r="D605" s="412">
        <f t="shared" si="10"/>
        <v>4375</v>
      </c>
    </row>
    <row r="606" spans="1:9" ht="15" customHeight="1">
      <c r="A606" s="425">
        <v>39940</v>
      </c>
      <c r="B606" s="411">
        <v>4300</v>
      </c>
      <c r="C606" s="411">
        <v>4450</v>
      </c>
      <c r="D606" s="412">
        <f t="shared" si="10"/>
        <v>4375</v>
      </c>
    </row>
    <row r="607" spans="1:9" ht="15" customHeight="1">
      <c r="A607" s="425">
        <v>39941</v>
      </c>
      <c r="B607" s="411">
        <v>4350</v>
      </c>
      <c r="C607" s="411">
        <v>4500</v>
      </c>
      <c r="D607" s="412">
        <f t="shared" si="10"/>
        <v>4425</v>
      </c>
    </row>
    <row r="608" spans="1:9" ht="15" customHeight="1">
      <c r="A608" s="425">
        <v>39942</v>
      </c>
      <c r="B608" s="411">
        <v>4350</v>
      </c>
      <c r="C608" s="411">
        <v>4500</v>
      </c>
      <c r="D608" s="412">
        <f t="shared" si="10"/>
        <v>4425</v>
      </c>
    </row>
    <row r="609" spans="1:9" ht="15" customHeight="1">
      <c r="A609" s="425">
        <v>39945</v>
      </c>
      <c r="B609" s="411">
        <v>4350</v>
      </c>
      <c r="C609" s="411">
        <v>4500</v>
      </c>
      <c r="D609" s="412">
        <f t="shared" si="10"/>
        <v>4425</v>
      </c>
    </row>
    <row r="610" spans="1:9" ht="15" customHeight="1">
      <c r="A610" s="425">
        <v>39946</v>
      </c>
      <c r="B610" s="411">
        <v>4350</v>
      </c>
      <c r="C610" s="411">
        <v>4500</v>
      </c>
      <c r="D610" s="412">
        <f t="shared" si="10"/>
        <v>4425</v>
      </c>
    </row>
    <row r="611" spans="1:9" ht="15" customHeight="1">
      <c r="A611" s="425">
        <v>39947</v>
      </c>
      <c r="B611" s="411">
        <v>4500</v>
      </c>
      <c r="C611" s="411">
        <v>4650</v>
      </c>
      <c r="D611" s="412">
        <f t="shared" si="10"/>
        <v>4575</v>
      </c>
    </row>
    <row r="612" spans="1:9" ht="15" customHeight="1">
      <c r="A612" s="425">
        <v>39948</v>
      </c>
      <c r="B612" s="411">
        <v>4500</v>
      </c>
      <c r="C612" s="411">
        <v>4650</v>
      </c>
      <c r="D612" s="412">
        <f t="shared" si="10"/>
        <v>4575</v>
      </c>
    </row>
    <row r="613" spans="1:9" ht="15" customHeight="1">
      <c r="A613" s="425">
        <v>39951</v>
      </c>
      <c r="B613" s="411">
        <v>4500</v>
      </c>
      <c r="C613" s="411">
        <v>4650</v>
      </c>
      <c r="D613" s="412">
        <f t="shared" si="10"/>
        <v>4575</v>
      </c>
    </row>
    <row r="614" spans="1:9" ht="15" customHeight="1">
      <c r="A614" s="425">
        <v>40075</v>
      </c>
      <c r="B614" s="411">
        <v>4500</v>
      </c>
      <c r="C614" s="411">
        <v>4650</v>
      </c>
      <c r="D614" s="412">
        <f t="shared" si="10"/>
        <v>4575</v>
      </c>
    </row>
    <row r="615" spans="1:9" ht="15" customHeight="1">
      <c r="A615" s="425">
        <v>39953</v>
      </c>
      <c r="B615" s="411">
        <v>4500</v>
      </c>
      <c r="C615" s="411">
        <v>4650</v>
      </c>
      <c r="D615" s="412">
        <f t="shared" si="10"/>
        <v>4575</v>
      </c>
    </row>
    <row r="616" spans="1:9" ht="15" customHeight="1">
      <c r="A616" s="425">
        <v>39954</v>
      </c>
      <c r="B616" s="411">
        <v>4550</v>
      </c>
      <c r="C616" s="411">
        <v>4700</v>
      </c>
      <c r="D616" s="412">
        <f t="shared" si="10"/>
        <v>4625</v>
      </c>
    </row>
    <row r="617" spans="1:9" ht="15" customHeight="1">
      <c r="A617" s="425">
        <v>39955</v>
      </c>
      <c r="B617" s="411">
        <v>4550</v>
      </c>
      <c r="C617" s="411">
        <v>4700</v>
      </c>
      <c r="D617" s="412">
        <f t="shared" si="10"/>
        <v>4625</v>
      </c>
    </row>
    <row r="618" spans="1:9" ht="15" customHeight="1">
      <c r="A618" s="434">
        <v>39956</v>
      </c>
      <c r="B618" s="772" t="s">
        <v>81</v>
      </c>
      <c r="C618" s="772"/>
      <c r="D618" s="772"/>
      <c r="E618" s="772"/>
      <c r="F618" s="772"/>
      <c r="G618" s="772"/>
      <c r="H618" s="772"/>
      <c r="I618" s="772"/>
    </row>
    <row r="619" spans="1:9" ht="15" customHeight="1">
      <c r="A619" s="425">
        <v>39959</v>
      </c>
      <c r="B619" s="411">
        <v>4550</v>
      </c>
      <c r="C619" s="411">
        <v>4700</v>
      </c>
      <c r="D619" s="412">
        <f t="shared" si="10"/>
        <v>4625</v>
      </c>
    </row>
    <row r="620" spans="1:9" ht="15" customHeight="1">
      <c r="A620" s="425">
        <v>39960</v>
      </c>
      <c r="B620" s="411">
        <v>4550</v>
      </c>
      <c r="C620" s="411">
        <v>4700</v>
      </c>
      <c r="D620" s="412">
        <f t="shared" si="10"/>
        <v>4625</v>
      </c>
    </row>
    <row r="621" spans="1:9" ht="15" customHeight="1">
      <c r="A621" s="425">
        <v>39961</v>
      </c>
      <c r="B621" s="411">
        <v>4550</v>
      </c>
      <c r="C621" s="411">
        <v>4700</v>
      </c>
      <c r="D621" s="412">
        <f t="shared" si="10"/>
        <v>4625</v>
      </c>
    </row>
    <row r="622" spans="1:9" ht="15" customHeight="1" thickBot="1">
      <c r="A622" s="426">
        <v>39962</v>
      </c>
      <c r="B622" s="416">
        <v>4550</v>
      </c>
      <c r="C622" s="416">
        <v>4700</v>
      </c>
      <c r="D622" s="417">
        <f t="shared" si="10"/>
        <v>4625</v>
      </c>
      <c r="E622" s="418">
        <f>AVERAGE(D602:D622)</f>
        <v>4517.105263157895</v>
      </c>
      <c r="F622" s="418"/>
      <c r="G622" s="419"/>
      <c r="H622" s="429"/>
      <c r="I622" s="433"/>
    </row>
    <row r="623" spans="1:9" ht="15" customHeight="1">
      <c r="A623" s="425">
        <v>39965</v>
      </c>
      <c r="B623" s="411">
        <v>4550</v>
      </c>
      <c r="C623" s="411">
        <v>4700</v>
      </c>
      <c r="D623" s="412">
        <f t="shared" si="10"/>
        <v>4625</v>
      </c>
    </row>
    <row r="624" spans="1:9" ht="15" customHeight="1">
      <c r="A624" s="425">
        <v>39966</v>
      </c>
      <c r="B624" s="411">
        <v>4550</v>
      </c>
      <c r="C624" s="411">
        <v>4700</v>
      </c>
      <c r="D624" s="412">
        <f t="shared" si="10"/>
        <v>4625</v>
      </c>
    </row>
    <row r="625" spans="1:4" ht="15" customHeight="1">
      <c r="A625" s="425">
        <v>39967</v>
      </c>
      <c r="B625" s="411">
        <v>4550</v>
      </c>
      <c r="C625" s="411">
        <v>4650</v>
      </c>
      <c r="D625" s="412">
        <f t="shared" si="10"/>
        <v>4600</v>
      </c>
    </row>
    <row r="626" spans="1:4" ht="15" customHeight="1">
      <c r="A626" s="425">
        <v>39968</v>
      </c>
      <c r="B626" s="411">
        <v>4550</v>
      </c>
      <c r="C626" s="411">
        <v>4650</v>
      </c>
      <c r="D626" s="412">
        <f t="shared" si="10"/>
        <v>4600</v>
      </c>
    </row>
    <row r="627" spans="1:4" ht="15" customHeight="1">
      <c r="A627" s="425">
        <v>39969</v>
      </c>
      <c r="B627" s="411">
        <v>4550</v>
      </c>
      <c r="C627" s="411">
        <v>4650</v>
      </c>
      <c r="D627" s="412">
        <f t="shared" si="10"/>
        <v>4600</v>
      </c>
    </row>
    <row r="628" spans="1:4" ht="15" customHeight="1">
      <c r="A628" s="425">
        <v>39972</v>
      </c>
      <c r="B628" s="411">
        <v>4550</v>
      </c>
      <c r="C628" s="411">
        <v>4650</v>
      </c>
      <c r="D628" s="412">
        <f t="shared" si="10"/>
        <v>4600</v>
      </c>
    </row>
    <row r="629" spans="1:4" ht="15" customHeight="1">
      <c r="A629" s="425">
        <v>39973</v>
      </c>
      <c r="B629" s="411">
        <v>4550</v>
      </c>
      <c r="C629" s="411">
        <v>4650</v>
      </c>
      <c r="D629" s="412">
        <f t="shared" si="10"/>
        <v>4600</v>
      </c>
    </row>
    <row r="630" spans="1:4" ht="15" customHeight="1">
      <c r="A630" s="425">
        <v>39974</v>
      </c>
      <c r="B630" s="411">
        <v>4550</v>
      </c>
      <c r="C630" s="411">
        <v>4650</v>
      </c>
      <c r="D630" s="412">
        <f t="shared" si="10"/>
        <v>4600</v>
      </c>
    </row>
    <row r="631" spans="1:4" ht="15" customHeight="1">
      <c r="A631" s="425">
        <v>39975</v>
      </c>
      <c r="B631" s="411">
        <v>4600</v>
      </c>
      <c r="C631" s="411">
        <v>4700</v>
      </c>
      <c r="D631" s="412">
        <f t="shared" si="10"/>
        <v>4650</v>
      </c>
    </row>
    <row r="632" spans="1:4" ht="15" customHeight="1">
      <c r="A632" s="425">
        <v>39976</v>
      </c>
      <c r="B632" s="411">
        <v>4600</v>
      </c>
      <c r="C632" s="411">
        <v>4700</v>
      </c>
      <c r="D632" s="412">
        <f t="shared" si="10"/>
        <v>4650</v>
      </c>
    </row>
    <row r="633" spans="1:4" ht="15" customHeight="1">
      <c r="A633" s="425">
        <v>39979</v>
      </c>
      <c r="B633" s="411">
        <v>4600</v>
      </c>
      <c r="C633" s="411">
        <v>4700</v>
      </c>
      <c r="D633" s="412">
        <f t="shared" si="10"/>
        <v>4650</v>
      </c>
    </row>
    <row r="634" spans="1:4" ht="15" customHeight="1">
      <c r="A634" s="425">
        <v>39980</v>
      </c>
      <c r="B634" s="411">
        <v>4600</v>
      </c>
      <c r="C634" s="411">
        <v>4700</v>
      </c>
      <c r="D634" s="412">
        <f t="shared" si="10"/>
        <v>4650</v>
      </c>
    </row>
    <row r="635" spans="1:4" ht="15" customHeight="1">
      <c r="A635" s="425">
        <v>39981</v>
      </c>
      <c r="B635" s="411">
        <v>4550</v>
      </c>
      <c r="C635" s="411">
        <v>4700</v>
      </c>
      <c r="D635" s="412">
        <f t="shared" si="10"/>
        <v>4625</v>
      </c>
    </row>
    <row r="636" spans="1:4" ht="15" customHeight="1">
      <c r="A636" s="425">
        <v>39982</v>
      </c>
      <c r="B636" s="411">
        <v>4550</v>
      </c>
      <c r="C636" s="411">
        <v>4700</v>
      </c>
      <c r="D636" s="412">
        <f t="shared" si="10"/>
        <v>4625</v>
      </c>
    </row>
    <row r="637" spans="1:4" ht="15" customHeight="1">
      <c r="A637" s="425">
        <v>39983</v>
      </c>
      <c r="B637" s="411">
        <v>4550</v>
      </c>
      <c r="C637" s="411">
        <v>4700</v>
      </c>
      <c r="D637" s="412">
        <f t="shared" si="10"/>
        <v>4625</v>
      </c>
    </row>
    <row r="638" spans="1:4" ht="15" customHeight="1">
      <c r="A638" s="425">
        <v>39986</v>
      </c>
      <c r="B638" s="411">
        <v>4550</v>
      </c>
      <c r="C638" s="411">
        <v>4700</v>
      </c>
      <c r="D638" s="412">
        <f t="shared" si="10"/>
        <v>4625</v>
      </c>
    </row>
    <row r="639" spans="1:4" ht="15" customHeight="1">
      <c r="A639" s="425">
        <v>39987</v>
      </c>
      <c r="B639" s="411">
        <v>4550</v>
      </c>
      <c r="C639" s="411">
        <v>4700</v>
      </c>
      <c r="D639" s="412">
        <f t="shared" si="10"/>
        <v>4625</v>
      </c>
    </row>
    <row r="640" spans="1:4" ht="15" customHeight="1">
      <c r="A640" s="425">
        <v>39988</v>
      </c>
      <c r="B640" s="411">
        <v>4600</v>
      </c>
      <c r="C640" s="411">
        <v>4700</v>
      </c>
      <c r="D640" s="412">
        <f t="shared" si="10"/>
        <v>4650</v>
      </c>
    </row>
    <row r="641" spans="1:9" ht="15" customHeight="1">
      <c r="A641" s="425">
        <v>39989</v>
      </c>
      <c r="B641" s="411">
        <v>4600</v>
      </c>
      <c r="C641" s="411">
        <v>4700</v>
      </c>
      <c r="D641" s="412">
        <f t="shared" si="10"/>
        <v>4650</v>
      </c>
    </row>
    <row r="642" spans="1:9" ht="15" customHeight="1">
      <c r="A642" s="425">
        <v>39990</v>
      </c>
      <c r="B642" s="411">
        <v>4600</v>
      </c>
      <c r="C642" s="411">
        <v>4700</v>
      </c>
      <c r="D642" s="412">
        <f t="shared" si="10"/>
        <v>4650</v>
      </c>
    </row>
    <row r="643" spans="1:9" ht="15" customHeight="1">
      <c r="A643" s="425">
        <v>39993</v>
      </c>
      <c r="B643" s="411">
        <v>4600</v>
      </c>
      <c r="C643" s="411">
        <v>4700</v>
      </c>
      <c r="D643" s="412">
        <f t="shared" si="10"/>
        <v>4650</v>
      </c>
    </row>
    <row r="644" spans="1:9" ht="15" customHeight="1" thickBot="1">
      <c r="A644" s="426">
        <v>39994</v>
      </c>
      <c r="B644" s="416">
        <v>4600</v>
      </c>
      <c r="C644" s="416">
        <v>4700</v>
      </c>
      <c r="D644" s="417">
        <f t="shared" si="10"/>
        <v>4650</v>
      </c>
      <c r="E644" s="418">
        <f>AVERAGE(D623:D644)</f>
        <v>4628.409090909091</v>
      </c>
      <c r="F644" s="418"/>
      <c r="G644" s="419">
        <f>AVERAGE(D580:D644)</f>
        <v>4446.311475409836</v>
      </c>
      <c r="H644" s="429">
        <v>1288.68</v>
      </c>
      <c r="I644" s="431">
        <f>+H644*G644</f>
        <v>5729872.6721311482</v>
      </c>
    </row>
    <row r="645" spans="1:9" ht="15" customHeight="1">
      <c r="A645" s="425">
        <v>39995</v>
      </c>
      <c r="B645" s="411">
        <v>4650</v>
      </c>
      <c r="C645" s="411">
        <v>4800</v>
      </c>
      <c r="D645" s="412">
        <f t="shared" si="10"/>
        <v>4725</v>
      </c>
    </row>
    <row r="646" spans="1:9" ht="15" customHeight="1">
      <c r="A646" s="425">
        <v>39996</v>
      </c>
      <c r="B646" s="411">
        <v>4750</v>
      </c>
      <c r="C646" s="411">
        <v>4850</v>
      </c>
      <c r="D646" s="412">
        <f t="shared" si="10"/>
        <v>4800</v>
      </c>
    </row>
    <row r="647" spans="1:9" ht="15" customHeight="1">
      <c r="A647" s="425">
        <v>39997</v>
      </c>
      <c r="B647" s="411">
        <v>4750</v>
      </c>
      <c r="C647" s="411">
        <v>4850</v>
      </c>
      <c r="D647" s="412">
        <f t="shared" si="10"/>
        <v>4800</v>
      </c>
    </row>
    <row r="648" spans="1:9" ht="15" customHeight="1">
      <c r="A648" s="425">
        <v>40000</v>
      </c>
      <c r="B648" s="411">
        <v>4750</v>
      </c>
      <c r="C648" s="411">
        <v>4850</v>
      </c>
      <c r="D648" s="412">
        <f t="shared" si="10"/>
        <v>4800</v>
      </c>
    </row>
    <row r="649" spans="1:9" ht="15" customHeight="1">
      <c r="A649" s="425">
        <v>40001</v>
      </c>
      <c r="B649" s="411">
        <v>4750</v>
      </c>
      <c r="C649" s="411">
        <v>4850</v>
      </c>
      <c r="D649" s="412">
        <f t="shared" si="10"/>
        <v>4800</v>
      </c>
    </row>
    <row r="650" spans="1:9" ht="15" customHeight="1">
      <c r="A650" s="425">
        <v>40002</v>
      </c>
      <c r="B650" s="411">
        <v>4850</v>
      </c>
      <c r="C650" s="411">
        <v>4950</v>
      </c>
      <c r="D650" s="412">
        <f t="shared" si="10"/>
        <v>4900</v>
      </c>
    </row>
    <row r="651" spans="1:9" ht="15" customHeight="1">
      <c r="A651" s="425">
        <v>40003</v>
      </c>
      <c r="B651" s="411">
        <v>4850</v>
      </c>
      <c r="C651" s="411">
        <v>4950</v>
      </c>
      <c r="D651" s="412">
        <f t="shared" si="10"/>
        <v>4900</v>
      </c>
    </row>
    <row r="652" spans="1:9" ht="15" customHeight="1">
      <c r="A652" s="425">
        <v>40004</v>
      </c>
      <c r="B652" s="411">
        <v>4850</v>
      </c>
      <c r="C652" s="411">
        <v>4950</v>
      </c>
      <c r="D652" s="412">
        <f t="shared" si="10"/>
        <v>4900</v>
      </c>
    </row>
    <row r="653" spans="1:9" ht="15" customHeight="1">
      <c r="A653" s="425">
        <v>40007</v>
      </c>
      <c r="B653" s="411">
        <v>4850</v>
      </c>
      <c r="C653" s="411">
        <v>4950</v>
      </c>
      <c r="D653" s="412">
        <f t="shared" si="10"/>
        <v>4900</v>
      </c>
    </row>
    <row r="654" spans="1:9" ht="15" customHeight="1">
      <c r="A654" s="425">
        <v>40008</v>
      </c>
      <c r="B654" s="411">
        <v>4850</v>
      </c>
      <c r="C654" s="411">
        <v>4950</v>
      </c>
      <c r="D654" s="412">
        <f t="shared" si="10"/>
        <v>4900</v>
      </c>
    </row>
    <row r="655" spans="1:9" ht="15" customHeight="1">
      <c r="A655" s="425">
        <v>40009</v>
      </c>
      <c r="B655" s="411">
        <v>4850</v>
      </c>
      <c r="C655" s="411">
        <v>4950</v>
      </c>
      <c r="D655" s="412">
        <f t="shared" si="10"/>
        <v>4900</v>
      </c>
    </row>
    <row r="656" spans="1:9" ht="15" customHeight="1">
      <c r="A656" s="425">
        <v>40010</v>
      </c>
      <c r="B656" s="411">
        <v>4850</v>
      </c>
      <c r="C656" s="411">
        <v>4950</v>
      </c>
      <c r="D656" s="412">
        <f t="shared" si="10"/>
        <v>4900</v>
      </c>
    </row>
    <row r="657" spans="1:9" ht="15" customHeight="1">
      <c r="A657" s="425">
        <v>40011</v>
      </c>
      <c r="B657" s="411">
        <v>4850</v>
      </c>
      <c r="C657" s="411">
        <v>4950</v>
      </c>
      <c r="D657" s="412">
        <f t="shared" si="10"/>
        <v>4900</v>
      </c>
    </row>
    <row r="658" spans="1:9" ht="15" customHeight="1">
      <c r="A658" s="425">
        <v>40014</v>
      </c>
      <c r="B658" s="411">
        <v>4850</v>
      </c>
      <c r="C658" s="411">
        <v>4950</v>
      </c>
      <c r="D658" s="412">
        <f t="shared" si="10"/>
        <v>4900</v>
      </c>
    </row>
    <row r="659" spans="1:9" ht="15" customHeight="1">
      <c r="A659" s="425">
        <v>40015</v>
      </c>
      <c r="B659" s="411">
        <v>4850</v>
      </c>
      <c r="C659" s="411">
        <v>4950</v>
      </c>
      <c r="D659" s="412">
        <f t="shared" si="10"/>
        <v>4900</v>
      </c>
    </row>
    <row r="660" spans="1:9" ht="15" customHeight="1">
      <c r="A660" s="425">
        <v>40016</v>
      </c>
      <c r="B660" s="411">
        <v>4850</v>
      </c>
      <c r="C660" s="411">
        <v>4950</v>
      </c>
      <c r="D660" s="412">
        <f t="shared" si="10"/>
        <v>4900</v>
      </c>
    </row>
    <row r="661" spans="1:9" ht="15" customHeight="1">
      <c r="A661" s="425">
        <v>40017</v>
      </c>
      <c r="B661" s="411">
        <v>5400</v>
      </c>
      <c r="C661" s="411">
        <v>5600</v>
      </c>
      <c r="D661" s="412">
        <f t="shared" si="10"/>
        <v>5500</v>
      </c>
    </row>
    <row r="662" spans="1:9" ht="15" customHeight="1">
      <c r="A662" s="425">
        <v>40018</v>
      </c>
      <c r="B662" s="411">
        <v>5500</v>
      </c>
      <c r="C662" s="411">
        <v>5700</v>
      </c>
      <c r="D662" s="412">
        <f t="shared" si="10"/>
        <v>5600</v>
      </c>
    </row>
    <row r="663" spans="1:9" ht="15" customHeight="1">
      <c r="A663" s="425">
        <v>40021</v>
      </c>
      <c r="B663" s="411">
        <v>5500</v>
      </c>
      <c r="C663" s="411">
        <v>5700</v>
      </c>
      <c r="D663" s="412">
        <f t="shared" si="10"/>
        <v>5600</v>
      </c>
    </row>
    <row r="664" spans="1:9" ht="15" customHeight="1">
      <c r="A664" s="425">
        <v>40022</v>
      </c>
      <c r="B664" s="411">
        <v>5500</v>
      </c>
      <c r="C664" s="411">
        <v>5700</v>
      </c>
      <c r="D664" s="412">
        <f t="shared" si="10"/>
        <v>5600</v>
      </c>
    </row>
    <row r="665" spans="1:9" ht="15" customHeight="1">
      <c r="A665" s="425">
        <v>40023</v>
      </c>
      <c r="B665" s="411">
        <v>5500</v>
      </c>
      <c r="C665" s="411">
        <v>5700</v>
      </c>
      <c r="D665" s="412">
        <f t="shared" si="10"/>
        <v>5600</v>
      </c>
    </row>
    <row r="666" spans="1:9" ht="15" customHeight="1">
      <c r="A666" s="425">
        <v>40024</v>
      </c>
      <c r="B666" s="411">
        <v>5700</v>
      </c>
      <c r="C666" s="411">
        <v>5900</v>
      </c>
      <c r="D666" s="412">
        <f>AVERAGE(B666:C666)</f>
        <v>5800</v>
      </c>
    </row>
    <row r="667" spans="1:9" ht="15" customHeight="1" thickBot="1">
      <c r="A667" s="426">
        <v>40025</v>
      </c>
      <c r="B667" s="416">
        <v>5700</v>
      </c>
      <c r="C667" s="416">
        <v>5900</v>
      </c>
      <c r="D667" s="417">
        <f>AVERAGE(B667:C667)</f>
        <v>5800</v>
      </c>
      <c r="E667" s="418">
        <f>AVERAGE(D645:D667)</f>
        <v>5101.086956521739</v>
      </c>
      <c r="F667" s="418"/>
      <c r="G667" s="419"/>
      <c r="H667" s="429"/>
      <c r="I667" s="433"/>
    </row>
    <row r="668" spans="1:9" ht="15" customHeight="1">
      <c r="A668" s="425">
        <v>40028</v>
      </c>
      <c r="B668" s="411">
        <v>5700</v>
      </c>
      <c r="C668" s="411">
        <v>5900</v>
      </c>
      <c r="D668" s="412">
        <f>AVERAGE(B668:C668)</f>
        <v>5800</v>
      </c>
    </row>
    <row r="669" spans="1:9" ht="15" customHeight="1">
      <c r="A669" s="425">
        <v>40029</v>
      </c>
      <c r="B669" s="411">
        <v>5700</v>
      </c>
      <c r="C669" s="411">
        <v>5900</v>
      </c>
      <c r="D669" s="412">
        <f t="shared" ref="D669:D733" si="11">AVERAGE(B669:C669)</f>
        <v>5800</v>
      </c>
    </row>
    <row r="670" spans="1:9" ht="15" customHeight="1">
      <c r="A670" s="425">
        <v>40030</v>
      </c>
      <c r="B670" s="411">
        <v>5700</v>
      </c>
      <c r="C670" s="411">
        <v>5900</v>
      </c>
      <c r="D670" s="412">
        <f t="shared" si="11"/>
        <v>5800</v>
      </c>
    </row>
    <row r="671" spans="1:9" ht="15" customHeight="1">
      <c r="A671" s="425">
        <v>40031</v>
      </c>
      <c r="B671" s="411">
        <v>5700</v>
      </c>
      <c r="C671" s="411">
        <v>5900</v>
      </c>
      <c r="D671" s="412">
        <f t="shared" si="11"/>
        <v>5800</v>
      </c>
    </row>
    <row r="672" spans="1:9" ht="15" customHeight="1">
      <c r="A672" s="425">
        <v>40032</v>
      </c>
      <c r="B672" s="411">
        <v>5700</v>
      </c>
      <c r="C672" s="411">
        <v>5900</v>
      </c>
      <c r="D672" s="412">
        <f t="shared" si="11"/>
        <v>5800</v>
      </c>
    </row>
    <row r="673" spans="1:9" ht="15" customHeight="1">
      <c r="A673" s="425">
        <v>40035</v>
      </c>
      <c r="B673" s="411">
        <v>5700</v>
      </c>
      <c r="C673" s="411">
        <v>5900</v>
      </c>
      <c r="D673" s="412">
        <f t="shared" si="11"/>
        <v>5800</v>
      </c>
    </row>
    <row r="674" spans="1:9" ht="15" customHeight="1">
      <c r="A674" s="425">
        <v>40036</v>
      </c>
      <c r="B674" s="411">
        <v>5700</v>
      </c>
      <c r="C674" s="411">
        <v>5900</v>
      </c>
      <c r="D674" s="412">
        <f t="shared" si="11"/>
        <v>5800</v>
      </c>
    </row>
    <row r="675" spans="1:9" ht="15" customHeight="1">
      <c r="A675" s="425">
        <v>40037</v>
      </c>
      <c r="B675" s="411">
        <v>5700</v>
      </c>
      <c r="C675" s="411">
        <v>5900</v>
      </c>
      <c r="D675" s="412">
        <f t="shared" si="11"/>
        <v>5800</v>
      </c>
    </row>
    <row r="676" spans="1:9" ht="15" customHeight="1">
      <c r="A676" s="425">
        <v>40038</v>
      </c>
      <c r="B676" s="411">
        <v>5750</v>
      </c>
      <c r="C676" s="411">
        <v>5900</v>
      </c>
      <c r="D676" s="412">
        <f t="shared" si="11"/>
        <v>5825</v>
      </c>
    </row>
    <row r="677" spans="1:9" ht="15" customHeight="1">
      <c r="A677" s="425">
        <v>40039</v>
      </c>
      <c r="B677" s="411">
        <v>5750</v>
      </c>
      <c r="C677" s="411">
        <v>5900</v>
      </c>
      <c r="D677" s="412">
        <f t="shared" si="11"/>
        <v>5825</v>
      </c>
    </row>
    <row r="678" spans="1:9" ht="15" customHeight="1">
      <c r="A678" s="425">
        <v>40042</v>
      </c>
      <c r="B678" s="411">
        <v>5750</v>
      </c>
      <c r="C678" s="411">
        <v>5900</v>
      </c>
      <c r="D678" s="412">
        <f t="shared" si="11"/>
        <v>5825</v>
      </c>
    </row>
    <row r="679" spans="1:9" ht="15" customHeight="1">
      <c r="A679" s="425">
        <v>40043</v>
      </c>
      <c r="B679" s="411">
        <v>5750</v>
      </c>
      <c r="C679" s="411">
        <v>5900</v>
      </c>
      <c r="D679" s="412">
        <f t="shared" si="11"/>
        <v>5825</v>
      </c>
    </row>
    <row r="680" spans="1:9" ht="15" customHeight="1">
      <c r="A680" s="425">
        <v>40044</v>
      </c>
      <c r="B680" s="411">
        <v>5750</v>
      </c>
      <c r="C680" s="411">
        <v>5900</v>
      </c>
      <c r="D680" s="412">
        <f t="shared" si="11"/>
        <v>5825</v>
      </c>
    </row>
    <row r="681" spans="1:9" ht="15" customHeight="1">
      <c r="A681" s="425">
        <v>40045</v>
      </c>
      <c r="B681" s="411">
        <v>5750</v>
      </c>
      <c r="C681" s="411">
        <v>5900</v>
      </c>
      <c r="D681" s="412">
        <f t="shared" si="11"/>
        <v>5825</v>
      </c>
    </row>
    <row r="682" spans="1:9" ht="15" customHeight="1">
      <c r="A682" s="425">
        <v>40046</v>
      </c>
      <c r="B682" s="411">
        <v>5800</v>
      </c>
      <c r="C682" s="411">
        <v>5950</v>
      </c>
      <c r="D682" s="412">
        <f t="shared" si="11"/>
        <v>5875</v>
      </c>
    </row>
    <row r="683" spans="1:9" ht="15" customHeight="1">
      <c r="A683" s="425">
        <v>40049</v>
      </c>
      <c r="B683" s="411">
        <v>5800</v>
      </c>
      <c r="C683" s="411">
        <v>5950</v>
      </c>
      <c r="D683" s="412">
        <f t="shared" si="11"/>
        <v>5875</v>
      </c>
    </row>
    <row r="684" spans="1:9" ht="15" customHeight="1">
      <c r="A684" s="425">
        <v>40050</v>
      </c>
      <c r="B684" s="411">
        <v>5800</v>
      </c>
      <c r="C684" s="411">
        <v>5950</v>
      </c>
      <c r="D684" s="412">
        <f t="shared" si="11"/>
        <v>5875</v>
      </c>
    </row>
    <row r="685" spans="1:9" ht="15" customHeight="1">
      <c r="A685" s="425">
        <v>40051</v>
      </c>
      <c r="B685" s="411">
        <v>5800</v>
      </c>
      <c r="C685" s="411">
        <v>5950</v>
      </c>
      <c r="D685" s="412">
        <f t="shared" si="11"/>
        <v>5875</v>
      </c>
    </row>
    <row r="686" spans="1:9" ht="15" customHeight="1">
      <c r="A686" s="425">
        <v>40052</v>
      </c>
      <c r="B686" s="411">
        <v>5700</v>
      </c>
      <c r="C686" s="411">
        <v>5850</v>
      </c>
      <c r="D686" s="412">
        <f t="shared" si="11"/>
        <v>5775</v>
      </c>
    </row>
    <row r="687" spans="1:9" ht="15" customHeight="1" thickBot="1">
      <c r="A687" s="426">
        <v>40053</v>
      </c>
      <c r="B687" s="416">
        <v>5700</v>
      </c>
      <c r="C687" s="416">
        <v>5850</v>
      </c>
      <c r="D687" s="417">
        <f t="shared" si="11"/>
        <v>5775</v>
      </c>
      <c r="E687" s="418">
        <f>AVERAGE(D668:D687)</f>
        <v>5820</v>
      </c>
      <c r="F687" s="418"/>
      <c r="G687" s="419"/>
      <c r="H687" s="429"/>
      <c r="I687" s="433"/>
    </row>
    <row r="688" spans="1:9" ht="15" customHeight="1">
      <c r="A688" s="425">
        <v>40057</v>
      </c>
      <c r="B688" s="411">
        <v>5700</v>
      </c>
      <c r="C688" s="411">
        <v>5850</v>
      </c>
      <c r="D688" s="412">
        <f t="shared" si="11"/>
        <v>5775</v>
      </c>
    </row>
    <row r="689" spans="1:4" ht="15" customHeight="1">
      <c r="A689" s="425">
        <v>40058</v>
      </c>
      <c r="B689" s="411">
        <v>5700</v>
      </c>
      <c r="C689" s="411">
        <v>5850</v>
      </c>
      <c r="D689" s="412">
        <f t="shared" si="11"/>
        <v>5775</v>
      </c>
    </row>
    <row r="690" spans="1:4" ht="15" customHeight="1">
      <c r="A690" s="425">
        <v>40059</v>
      </c>
      <c r="B690" s="411">
        <v>5700</v>
      </c>
      <c r="C690" s="411">
        <v>5850</v>
      </c>
      <c r="D690" s="412">
        <f t="shared" si="11"/>
        <v>5775</v>
      </c>
    </row>
    <row r="691" spans="1:4" ht="15" customHeight="1">
      <c r="A691" s="425">
        <v>40060</v>
      </c>
      <c r="B691" s="411">
        <v>5700</v>
      </c>
      <c r="C691" s="411">
        <v>5850</v>
      </c>
      <c r="D691" s="412">
        <f t="shared" si="11"/>
        <v>5775</v>
      </c>
    </row>
    <row r="692" spans="1:4" ht="15" customHeight="1">
      <c r="A692" s="425">
        <v>40063</v>
      </c>
      <c r="B692" s="411">
        <v>5700</v>
      </c>
      <c r="C692" s="411">
        <v>5850</v>
      </c>
      <c r="D692" s="412">
        <f t="shared" si="11"/>
        <v>5775</v>
      </c>
    </row>
    <row r="693" spans="1:4" ht="15" customHeight="1">
      <c r="A693" s="425">
        <v>40064</v>
      </c>
      <c r="B693" s="411">
        <v>5700</v>
      </c>
      <c r="C693" s="411">
        <v>5850</v>
      </c>
      <c r="D693" s="412">
        <f t="shared" si="11"/>
        <v>5775</v>
      </c>
    </row>
    <row r="694" spans="1:4" ht="15" customHeight="1">
      <c r="A694" s="425">
        <v>40065</v>
      </c>
      <c r="B694" s="411">
        <v>5700</v>
      </c>
      <c r="C694" s="411">
        <v>5800</v>
      </c>
      <c r="D694" s="412">
        <f t="shared" si="11"/>
        <v>5750</v>
      </c>
    </row>
    <row r="695" spans="1:4" ht="15" customHeight="1">
      <c r="A695" s="425">
        <v>40066</v>
      </c>
      <c r="B695" s="411">
        <v>5700</v>
      </c>
      <c r="C695" s="411">
        <v>5800</v>
      </c>
      <c r="D695" s="412">
        <f t="shared" si="11"/>
        <v>5750</v>
      </c>
    </row>
    <row r="696" spans="1:4" ht="15" customHeight="1">
      <c r="A696" s="425">
        <v>40067</v>
      </c>
      <c r="B696" s="411">
        <v>5700</v>
      </c>
      <c r="C696" s="411">
        <v>5800</v>
      </c>
      <c r="D696" s="412">
        <f t="shared" si="11"/>
        <v>5750</v>
      </c>
    </row>
    <row r="697" spans="1:4" ht="15" customHeight="1">
      <c r="A697" s="425">
        <v>40070</v>
      </c>
      <c r="B697" s="411">
        <v>5700</v>
      </c>
      <c r="C697" s="411">
        <v>5800</v>
      </c>
      <c r="D697" s="412">
        <f t="shared" si="11"/>
        <v>5750</v>
      </c>
    </row>
    <row r="698" spans="1:4" ht="15" customHeight="1">
      <c r="A698" s="425">
        <v>40071</v>
      </c>
      <c r="B698" s="411">
        <v>5700</v>
      </c>
      <c r="C698" s="411">
        <v>5800</v>
      </c>
      <c r="D698" s="412">
        <f t="shared" si="11"/>
        <v>5750</v>
      </c>
    </row>
    <row r="699" spans="1:4" ht="15" customHeight="1">
      <c r="A699" s="425">
        <v>40072</v>
      </c>
      <c r="B699" s="411">
        <v>5700</v>
      </c>
      <c r="C699" s="411">
        <v>5800</v>
      </c>
      <c r="D699" s="412">
        <f t="shared" si="11"/>
        <v>5750</v>
      </c>
    </row>
    <row r="700" spans="1:4" ht="15" customHeight="1">
      <c r="A700" s="425">
        <v>40073</v>
      </c>
      <c r="B700" s="411">
        <v>5700</v>
      </c>
      <c r="C700" s="411">
        <v>5800</v>
      </c>
      <c r="D700" s="412">
        <f t="shared" si="11"/>
        <v>5750</v>
      </c>
    </row>
    <row r="701" spans="1:4" ht="15" customHeight="1">
      <c r="A701" s="425">
        <v>40074</v>
      </c>
      <c r="B701" s="411">
        <v>5700</v>
      </c>
      <c r="C701" s="411">
        <v>5800</v>
      </c>
      <c r="D701" s="412">
        <f t="shared" si="11"/>
        <v>5750</v>
      </c>
    </row>
    <row r="702" spans="1:4" ht="15" customHeight="1">
      <c r="A702" s="425">
        <v>40077</v>
      </c>
      <c r="B702" s="411">
        <v>5700</v>
      </c>
      <c r="C702" s="411">
        <v>5800</v>
      </c>
      <c r="D702" s="412">
        <f t="shared" si="11"/>
        <v>5750</v>
      </c>
    </row>
    <row r="703" spans="1:4" ht="15" customHeight="1">
      <c r="A703" s="425">
        <v>40078</v>
      </c>
      <c r="B703" s="411">
        <v>5700</v>
      </c>
      <c r="C703" s="411">
        <v>5800</v>
      </c>
      <c r="D703" s="412">
        <f t="shared" si="11"/>
        <v>5750</v>
      </c>
    </row>
    <row r="704" spans="1:4" ht="15" customHeight="1">
      <c r="A704" s="425">
        <v>40079</v>
      </c>
      <c r="B704" s="411">
        <v>5700</v>
      </c>
      <c r="C704" s="411">
        <v>5800</v>
      </c>
      <c r="D704" s="412">
        <f t="shared" si="11"/>
        <v>5750</v>
      </c>
    </row>
    <row r="705" spans="1:9" ht="15" customHeight="1">
      <c r="A705" s="425">
        <v>40080</v>
      </c>
      <c r="B705" s="411">
        <v>5700</v>
      </c>
      <c r="C705" s="411">
        <v>5800</v>
      </c>
      <c r="D705" s="412">
        <f t="shared" si="11"/>
        <v>5750</v>
      </c>
    </row>
    <row r="706" spans="1:9" ht="15" customHeight="1">
      <c r="A706" s="425">
        <v>40081</v>
      </c>
      <c r="B706" s="411">
        <v>5700</v>
      </c>
      <c r="C706" s="411">
        <v>5850</v>
      </c>
      <c r="D706" s="412">
        <f t="shared" si="11"/>
        <v>5775</v>
      </c>
    </row>
    <row r="707" spans="1:9" ht="15" customHeight="1">
      <c r="A707" s="425">
        <v>40084</v>
      </c>
      <c r="B707" s="411">
        <v>5700</v>
      </c>
      <c r="C707" s="411">
        <v>5850</v>
      </c>
      <c r="D707" s="412">
        <f t="shared" si="11"/>
        <v>5775</v>
      </c>
    </row>
    <row r="708" spans="1:9" ht="15" customHeight="1">
      <c r="A708" s="425">
        <v>40085</v>
      </c>
      <c r="B708" s="411">
        <v>5700</v>
      </c>
      <c r="C708" s="411">
        <v>5850</v>
      </c>
      <c r="D708" s="412">
        <f t="shared" si="11"/>
        <v>5775</v>
      </c>
    </row>
    <row r="709" spans="1:9" ht="15" customHeight="1" thickBot="1">
      <c r="A709" s="426">
        <v>40086</v>
      </c>
      <c r="B709" s="416">
        <v>5700</v>
      </c>
      <c r="C709" s="416">
        <v>5850</v>
      </c>
      <c r="D709" s="417">
        <f t="shared" si="11"/>
        <v>5775</v>
      </c>
      <c r="E709" s="418">
        <f>AVERAGE(D688:D709)</f>
        <v>5761.363636363636</v>
      </c>
      <c r="F709" s="418"/>
      <c r="G709" s="419">
        <f>AVERAGE(D645:D709)</f>
        <v>5545.7692307692305</v>
      </c>
      <c r="H709" s="429">
        <v>1240.8900000000001</v>
      </c>
      <c r="I709" s="431">
        <f>+G709*H709</f>
        <v>6881689.5807692306</v>
      </c>
    </row>
    <row r="710" spans="1:9" ht="15" customHeight="1">
      <c r="A710" s="425">
        <v>40087</v>
      </c>
      <c r="B710" s="411">
        <v>5800</v>
      </c>
      <c r="C710" s="411">
        <v>6000</v>
      </c>
      <c r="D710" s="412">
        <f t="shared" si="11"/>
        <v>5900</v>
      </c>
    </row>
    <row r="711" spans="1:9" ht="15" customHeight="1">
      <c r="A711" s="425">
        <v>40088</v>
      </c>
      <c r="B711" s="411">
        <v>5800</v>
      </c>
      <c r="C711" s="411">
        <v>6000</v>
      </c>
      <c r="D711" s="412">
        <f t="shared" si="11"/>
        <v>5900</v>
      </c>
    </row>
    <row r="712" spans="1:9" ht="15" customHeight="1">
      <c r="A712" s="425">
        <v>40091</v>
      </c>
      <c r="B712" s="411">
        <v>5800</v>
      </c>
      <c r="C712" s="411">
        <v>6000</v>
      </c>
      <c r="D712" s="412">
        <f t="shared" si="11"/>
        <v>5900</v>
      </c>
    </row>
    <row r="713" spans="1:9" ht="15" customHeight="1">
      <c r="A713" s="425">
        <v>40092</v>
      </c>
      <c r="B713" s="411">
        <v>5800</v>
      </c>
      <c r="C713" s="411">
        <v>6000</v>
      </c>
      <c r="D713" s="412">
        <f t="shared" si="11"/>
        <v>5900</v>
      </c>
    </row>
    <row r="714" spans="1:9" ht="15" customHeight="1">
      <c r="A714" s="425">
        <v>40093</v>
      </c>
      <c r="B714" s="411">
        <v>5800</v>
      </c>
      <c r="C714" s="411">
        <v>6000</v>
      </c>
      <c r="D714" s="412">
        <f t="shared" si="11"/>
        <v>5900</v>
      </c>
    </row>
    <row r="715" spans="1:9" ht="15" customHeight="1">
      <c r="A715" s="425">
        <v>40094</v>
      </c>
      <c r="B715" s="411">
        <v>5850</v>
      </c>
      <c r="C715" s="411">
        <v>6050</v>
      </c>
      <c r="D715" s="412">
        <f t="shared" si="11"/>
        <v>5950</v>
      </c>
    </row>
    <row r="716" spans="1:9" ht="15" customHeight="1">
      <c r="A716" s="425">
        <v>40095</v>
      </c>
      <c r="B716" s="411">
        <v>5850</v>
      </c>
      <c r="C716" s="411">
        <v>6050</v>
      </c>
      <c r="D716" s="412">
        <f t="shared" si="11"/>
        <v>5950</v>
      </c>
    </row>
    <row r="717" spans="1:9" ht="15" customHeight="1">
      <c r="A717" s="425">
        <v>40098</v>
      </c>
      <c r="B717" s="411">
        <v>5850</v>
      </c>
      <c r="C717" s="411">
        <v>6050</v>
      </c>
      <c r="D717" s="412">
        <f t="shared" si="11"/>
        <v>5950</v>
      </c>
    </row>
    <row r="718" spans="1:9" ht="15" customHeight="1">
      <c r="A718" s="425">
        <v>40099</v>
      </c>
      <c r="B718" s="411">
        <v>6300</v>
      </c>
      <c r="C718" s="411">
        <v>6450</v>
      </c>
      <c r="D718" s="412">
        <f t="shared" si="11"/>
        <v>6375</v>
      </c>
    </row>
    <row r="719" spans="1:9" ht="15" customHeight="1">
      <c r="A719" s="425">
        <v>40100</v>
      </c>
      <c r="B719" s="411">
        <v>6300</v>
      </c>
      <c r="C719" s="411">
        <v>6450</v>
      </c>
      <c r="D719" s="412">
        <f t="shared" si="11"/>
        <v>6375</v>
      </c>
    </row>
    <row r="720" spans="1:9" ht="15" customHeight="1">
      <c r="A720" s="425">
        <v>40101</v>
      </c>
      <c r="B720" s="411">
        <v>6300</v>
      </c>
      <c r="C720" s="411">
        <v>6450</v>
      </c>
      <c r="D720" s="412">
        <f t="shared" si="11"/>
        <v>6375</v>
      </c>
    </row>
    <row r="721" spans="1:9" ht="15" customHeight="1">
      <c r="A721" s="425">
        <v>40102</v>
      </c>
      <c r="B721" s="411">
        <v>6300</v>
      </c>
      <c r="C721" s="411">
        <v>6450</v>
      </c>
      <c r="D721" s="412">
        <f t="shared" si="11"/>
        <v>6375</v>
      </c>
    </row>
    <row r="722" spans="1:9" ht="15" customHeight="1">
      <c r="A722" s="425">
        <v>40105</v>
      </c>
      <c r="B722" s="411">
        <v>6300</v>
      </c>
      <c r="C722" s="411">
        <v>6450</v>
      </c>
      <c r="D722" s="412">
        <f t="shared" si="11"/>
        <v>6375</v>
      </c>
    </row>
    <row r="723" spans="1:9" ht="15" customHeight="1">
      <c r="A723" s="425">
        <v>40106</v>
      </c>
      <c r="B723" s="411">
        <v>6300</v>
      </c>
      <c r="C723" s="411">
        <v>6450</v>
      </c>
      <c r="D723" s="412">
        <f t="shared" si="11"/>
        <v>6375</v>
      </c>
    </row>
    <row r="724" spans="1:9" ht="15" customHeight="1">
      <c r="A724" s="425">
        <v>40107</v>
      </c>
      <c r="B724" s="411">
        <v>6300</v>
      </c>
      <c r="C724" s="411">
        <v>6450</v>
      </c>
      <c r="D724" s="412">
        <f t="shared" si="11"/>
        <v>6375</v>
      </c>
    </row>
    <row r="725" spans="1:9" ht="15" customHeight="1">
      <c r="A725" s="425">
        <v>40108</v>
      </c>
      <c r="B725" s="411">
        <v>6400</v>
      </c>
      <c r="C725" s="411">
        <v>6500</v>
      </c>
      <c r="D725" s="412">
        <f t="shared" si="11"/>
        <v>6450</v>
      </c>
    </row>
    <row r="726" spans="1:9" ht="15" customHeight="1">
      <c r="A726" s="425">
        <v>40109</v>
      </c>
      <c r="B726" s="411">
        <v>6400</v>
      </c>
      <c r="C726" s="411">
        <v>6500</v>
      </c>
      <c r="D726" s="412">
        <f t="shared" si="11"/>
        <v>6450</v>
      </c>
    </row>
    <row r="727" spans="1:9" ht="15" customHeight="1">
      <c r="A727" s="425">
        <v>40112</v>
      </c>
      <c r="B727" s="411">
        <v>6400</v>
      </c>
      <c r="C727" s="411">
        <v>6500</v>
      </c>
      <c r="D727" s="412">
        <f t="shared" si="11"/>
        <v>6450</v>
      </c>
    </row>
    <row r="728" spans="1:9" ht="15" customHeight="1">
      <c r="A728" s="425">
        <v>40113</v>
      </c>
      <c r="B728" s="411">
        <v>6400</v>
      </c>
      <c r="C728" s="411">
        <v>6500</v>
      </c>
      <c r="D728" s="412">
        <f t="shared" si="11"/>
        <v>6450</v>
      </c>
    </row>
    <row r="729" spans="1:9" ht="15" customHeight="1">
      <c r="A729" s="425">
        <v>40114</v>
      </c>
      <c r="B729" s="411">
        <v>6400</v>
      </c>
      <c r="C729" s="411">
        <v>6500</v>
      </c>
      <c r="D729" s="412">
        <f t="shared" si="11"/>
        <v>6450</v>
      </c>
    </row>
    <row r="730" spans="1:9" ht="15" customHeight="1">
      <c r="A730" s="425">
        <v>40115</v>
      </c>
      <c r="B730" s="411">
        <v>6400</v>
      </c>
      <c r="C730" s="411">
        <v>6500</v>
      </c>
      <c r="D730" s="412">
        <f t="shared" si="11"/>
        <v>6450</v>
      </c>
    </row>
    <row r="731" spans="1:9" ht="15" customHeight="1" thickBot="1">
      <c r="A731" s="426">
        <v>40116</v>
      </c>
      <c r="B731" s="416">
        <v>6400</v>
      </c>
      <c r="C731" s="416">
        <v>6500</v>
      </c>
      <c r="D731" s="417">
        <f t="shared" si="11"/>
        <v>6450</v>
      </c>
      <c r="E731" s="435">
        <f>AVERAGE(D710:D731)</f>
        <v>6232.954545454545</v>
      </c>
      <c r="F731" s="435"/>
      <c r="G731" s="419"/>
      <c r="H731" s="429"/>
      <c r="I731" s="433"/>
    </row>
    <row r="732" spans="1:9" ht="15" customHeight="1">
      <c r="A732" s="425">
        <v>40119</v>
      </c>
      <c r="B732" s="411">
        <v>6400</v>
      </c>
      <c r="C732" s="411">
        <v>6500</v>
      </c>
      <c r="D732" s="421">
        <f t="shared" si="11"/>
        <v>6450</v>
      </c>
    </row>
    <row r="733" spans="1:9" ht="15" customHeight="1">
      <c r="A733" s="425">
        <v>40120</v>
      </c>
      <c r="B733" s="411">
        <v>6400</v>
      </c>
      <c r="C733" s="411">
        <v>6500</v>
      </c>
      <c r="D733" s="421">
        <f t="shared" si="11"/>
        <v>6450</v>
      </c>
    </row>
    <row r="734" spans="1:9" ht="15" customHeight="1">
      <c r="A734" s="425">
        <v>40121</v>
      </c>
      <c r="B734" s="411">
        <v>6400</v>
      </c>
      <c r="C734" s="411">
        <v>6500</v>
      </c>
      <c r="D734" s="421">
        <f t="shared" ref="D734:D751" si="12">AVERAGE(B734:C734)</f>
        <v>6450</v>
      </c>
    </row>
    <row r="735" spans="1:9" ht="15" customHeight="1">
      <c r="A735" s="425">
        <v>40122</v>
      </c>
      <c r="B735" s="411">
        <v>6400</v>
      </c>
      <c r="C735" s="411">
        <v>6500</v>
      </c>
      <c r="D735" s="421">
        <f t="shared" si="12"/>
        <v>6450</v>
      </c>
    </row>
    <row r="736" spans="1:9" ht="15" customHeight="1">
      <c r="A736" s="425">
        <v>40123</v>
      </c>
      <c r="B736" s="411">
        <v>6400</v>
      </c>
      <c r="C736" s="411">
        <v>6500</v>
      </c>
      <c r="D736" s="421">
        <f t="shared" si="12"/>
        <v>6450</v>
      </c>
    </row>
    <row r="737" spans="1:9" ht="15" customHeight="1">
      <c r="A737" s="425">
        <v>40126</v>
      </c>
      <c r="B737" s="411">
        <v>6400</v>
      </c>
      <c r="C737" s="411">
        <v>6500</v>
      </c>
      <c r="D737" s="421">
        <f t="shared" si="12"/>
        <v>6450</v>
      </c>
    </row>
    <row r="738" spans="1:9" ht="15" customHeight="1">
      <c r="A738" s="425">
        <v>40127</v>
      </c>
      <c r="B738" s="411">
        <v>6400</v>
      </c>
      <c r="C738" s="411">
        <v>6500</v>
      </c>
      <c r="D738" s="421">
        <f t="shared" si="12"/>
        <v>6450</v>
      </c>
    </row>
    <row r="739" spans="1:9" ht="15" customHeight="1">
      <c r="A739" s="425">
        <v>40128</v>
      </c>
      <c r="B739" s="411">
        <v>6400</v>
      </c>
      <c r="C739" s="411">
        <v>6500</v>
      </c>
      <c r="D739" s="421">
        <f t="shared" si="12"/>
        <v>6450</v>
      </c>
    </row>
    <row r="740" spans="1:9" ht="15" customHeight="1">
      <c r="A740" s="425">
        <v>40129</v>
      </c>
      <c r="B740" s="411">
        <v>6200</v>
      </c>
      <c r="C740" s="411">
        <v>6400</v>
      </c>
      <c r="D740" s="421">
        <f t="shared" si="12"/>
        <v>6300</v>
      </c>
    </row>
    <row r="741" spans="1:9" ht="15" customHeight="1">
      <c r="A741" s="425">
        <v>40130</v>
      </c>
      <c r="B741" s="411">
        <v>6200</v>
      </c>
      <c r="C741" s="411">
        <v>6400</v>
      </c>
      <c r="D741" s="421">
        <f t="shared" si="12"/>
        <v>6300</v>
      </c>
    </row>
    <row r="742" spans="1:9" ht="15" customHeight="1">
      <c r="A742" s="425">
        <v>40133</v>
      </c>
      <c r="B742" s="411">
        <v>6200</v>
      </c>
      <c r="C742" s="411">
        <v>6400</v>
      </c>
      <c r="D742" s="421">
        <f t="shared" si="12"/>
        <v>6300</v>
      </c>
    </row>
    <row r="743" spans="1:9" ht="15" customHeight="1">
      <c r="A743" s="425">
        <v>40134</v>
      </c>
      <c r="B743" s="411">
        <v>6200</v>
      </c>
      <c r="C743" s="411">
        <v>6400</v>
      </c>
      <c r="D743" s="421">
        <f t="shared" si="12"/>
        <v>6300</v>
      </c>
    </row>
    <row r="744" spans="1:9" ht="15" customHeight="1">
      <c r="A744" s="425">
        <v>40135</v>
      </c>
      <c r="B744" s="411">
        <v>6200</v>
      </c>
      <c r="C744" s="411">
        <v>6400</v>
      </c>
      <c r="D744" s="421">
        <f t="shared" si="12"/>
        <v>6300</v>
      </c>
    </row>
    <row r="745" spans="1:9" ht="15" customHeight="1">
      <c r="A745" s="425">
        <v>40136</v>
      </c>
      <c r="B745" s="411">
        <v>6100</v>
      </c>
      <c r="C745" s="411">
        <v>6250</v>
      </c>
      <c r="D745" s="421">
        <f t="shared" si="12"/>
        <v>6175</v>
      </c>
    </row>
    <row r="746" spans="1:9" ht="15" customHeight="1">
      <c r="A746" s="425">
        <v>40137</v>
      </c>
      <c r="B746" s="411">
        <v>6100</v>
      </c>
      <c r="C746" s="411">
        <v>6250</v>
      </c>
      <c r="D746" s="421">
        <f t="shared" si="12"/>
        <v>6175</v>
      </c>
    </row>
    <row r="747" spans="1:9" ht="15" customHeight="1">
      <c r="A747" s="425">
        <v>40140</v>
      </c>
      <c r="B747" s="411">
        <v>6100</v>
      </c>
      <c r="C747" s="411">
        <v>6250</v>
      </c>
      <c r="D747" s="421">
        <f t="shared" si="12"/>
        <v>6175</v>
      </c>
    </row>
    <row r="748" spans="1:9" ht="15" customHeight="1">
      <c r="A748" s="425">
        <v>40141</v>
      </c>
      <c r="B748" s="411">
        <v>6100</v>
      </c>
      <c r="C748" s="411">
        <v>6250</v>
      </c>
      <c r="D748" s="421">
        <f t="shared" si="12"/>
        <v>6175</v>
      </c>
    </row>
    <row r="749" spans="1:9" ht="15" customHeight="1">
      <c r="A749" s="425">
        <v>40142</v>
      </c>
      <c r="B749" s="411">
        <v>6100</v>
      </c>
      <c r="C749" s="411">
        <v>6250</v>
      </c>
      <c r="D749" s="421">
        <f t="shared" si="12"/>
        <v>6175</v>
      </c>
    </row>
    <row r="750" spans="1:9" ht="15" customHeight="1">
      <c r="A750" s="425">
        <v>40143</v>
      </c>
      <c r="B750" s="411">
        <v>6100</v>
      </c>
      <c r="C750" s="411">
        <v>6250</v>
      </c>
      <c r="D750" s="421">
        <f t="shared" si="12"/>
        <v>6175</v>
      </c>
    </row>
    <row r="751" spans="1:9" ht="15" customHeight="1">
      <c r="A751" s="425">
        <v>40144</v>
      </c>
      <c r="B751" s="411">
        <v>6100</v>
      </c>
      <c r="C751" s="411">
        <v>6250</v>
      </c>
      <c r="D751" s="421">
        <f t="shared" si="12"/>
        <v>6175</v>
      </c>
    </row>
    <row r="752" spans="1:9" ht="15" customHeight="1" thickBot="1">
      <c r="A752" s="426">
        <v>40147</v>
      </c>
      <c r="B752" s="416">
        <v>6100</v>
      </c>
      <c r="C752" s="416">
        <v>6250</v>
      </c>
      <c r="D752" s="417">
        <f t="shared" ref="D752:D770" si="13">AVERAGE(B752:C752)</f>
        <v>6175</v>
      </c>
      <c r="E752" s="435">
        <f>AVERAGE(D732:D752)</f>
        <v>6309.5238095238092</v>
      </c>
      <c r="F752" s="435"/>
      <c r="G752" s="419"/>
      <c r="H752" s="429"/>
      <c r="I752" s="433"/>
    </row>
    <row r="753" spans="1:4" ht="15" customHeight="1">
      <c r="A753" s="410">
        <v>40148</v>
      </c>
      <c r="B753" s="411">
        <v>6100</v>
      </c>
      <c r="C753" s="411">
        <v>6550</v>
      </c>
      <c r="D753" s="412">
        <f t="shared" si="13"/>
        <v>6325</v>
      </c>
    </row>
    <row r="754" spans="1:4" ht="15" customHeight="1">
      <c r="A754" s="410">
        <v>40149</v>
      </c>
      <c r="B754" s="411">
        <v>6100</v>
      </c>
      <c r="C754" s="411">
        <v>6250</v>
      </c>
      <c r="D754" s="412">
        <f t="shared" si="13"/>
        <v>6175</v>
      </c>
    </row>
    <row r="755" spans="1:4" ht="15" customHeight="1">
      <c r="A755" s="410">
        <v>40150</v>
      </c>
      <c r="B755" s="411">
        <v>5900</v>
      </c>
      <c r="C755" s="411">
        <v>6200</v>
      </c>
      <c r="D755" s="412">
        <f t="shared" si="13"/>
        <v>6050</v>
      </c>
    </row>
    <row r="756" spans="1:4" ht="15" customHeight="1">
      <c r="A756" s="410">
        <v>40151</v>
      </c>
      <c r="B756" s="411">
        <v>5900</v>
      </c>
      <c r="C756" s="411">
        <v>6200</v>
      </c>
      <c r="D756" s="412">
        <f t="shared" si="13"/>
        <v>6050</v>
      </c>
    </row>
    <row r="757" spans="1:4" ht="15" customHeight="1">
      <c r="A757" s="410">
        <v>40154</v>
      </c>
      <c r="B757" s="411">
        <v>5900</v>
      </c>
      <c r="C757" s="411">
        <v>6200</v>
      </c>
      <c r="D757" s="412">
        <f t="shared" si="13"/>
        <v>6050</v>
      </c>
    </row>
    <row r="758" spans="1:4" ht="15" customHeight="1">
      <c r="A758" s="410">
        <v>40155</v>
      </c>
      <c r="B758" s="411">
        <v>5900</v>
      </c>
      <c r="C758" s="411">
        <v>6200</v>
      </c>
      <c r="D758" s="412">
        <f t="shared" si="13"/>
        <v>6050</v>
      </c>
    </row>
    <row r="759" spans="1:4" ht="15" customHeight="1">
      <c r="A759" s="410">
        <v>40156</v>
      </c>
      <c r="B759" s="411">
        <v>5900</v>
      </c>
      <c r="C759" s="411">
        <v>6200</v>
      </c>
      <c r="D759" s="412">
        <f t="shared" si="13"/>
        <v>6050</v>
      </c>
    </row>
    <row r="760" spans="1:4" ht="15" customHeight="1">
      <c r="A760" s="410">
        <v>40157</v>
      </c>
      <c r="B760" s="411">
        <v>5900</v>
      </c>
      <c r="C760" s="411">
        <v>6200</v>
      </c>
      <c r="D760" s="412">
        <f t="shared" si="13"/>
        <v>6050</v>
      </c>
    </row>
    <row r="761" spans="1:4" ht="15" customHeight="1">
      <c r="A761" s="410">
        <v>40158</v>
      </c>
      <c r="B761" s="411">
        <v>5800</v>
      </c>
      <c r="C761" s="411">
        <v>6000</v>
      </c>
      <c r="D761" s="412">
        <f t="shared" si="13"/>
        <v>5900</v>
      </c>
    </row>
    <row r="762" spans="1:4" ht="15" customHeight="1">
      <c r="A762" s="410">
        <v>40161</v>
      </c>
      <c r="B762" s="411">
        <v>5800</v>
      </c>
      <c r="C762" s="411">
        <v>6000</v>
      </c>
      <c r="D762" s="412">
        <f t="shared" si="13"/>
        <v>5900</v>
      </c>
    </row>
    <row r="763" spans="1:4" ht="15" customHeight="1">
      <c r="A763" s="410">
        <v>40162</v>
      </c>
      <c r="B763" s="411">
        <v>5800</v>
      </c>
      <c r="C763" s="411">
        <v>6000</v>
      </c>
      <c r="D763" s="412">
        <f t="shared" si="13"/>
        <v>5900</v>
      </c>
    </row>
    <row r="764" spans="1:4" ht="15" customHeight="1">
      <c r="A764" s="410">
        <v>40163</v>
      </c>
      <c r="B764" s="411">
        <v>5700</v>
      </c>
      <c r="C764" s="411">
        <v>5900</v>
      </c>
      <c r="D764" s="412">
        <f t="shared" si="13"/>
        <v>5800</v>
      </c>
    </row>
    <row r="765" spans="1:4" ht="15" customHeight="1">
      <c r="A765" s="410">
        <v>40164</v>
      </c>
      <c r="B765" s="411">
        <v>5700</v>
      </c>
      <c r="C765" s="411">
        <v>5900</v>
      </c>
      <c r="D765" s="412">
        <f t="shared" si="13"/>
        <v>5800</v>
      </c>
    </row>
    <row r="766" spans="1:4" ht="15" customHeight="1">
      <c r="A766" s="410">
        <v>40165</v>
      </c>
      <c r="B766" s="411">
        <v>5700</v>
      </c>
      <c r="C766" s="411">
        <v>5900</v>
      </c>
      <c r="D766" s="412">
        <f t="shared" si="13"/>
        <v>5800</v>
      </c>
    </row>
    <row r="767" spans="1:4" ht="15" customHeight="1">
      <c r="A767" s="410">
        <v>40168</v>
      </c>
      <c r="B767" s="411">
        <v>5700</v>
      </c>
      <c r="C767" s="411">
        <v>5900</v>
      </c>
      <c r="D767" s="412">
        <f t="shared" si="13"/>
        <v>5800</v>
      </c>
    </row>
    <row r="768" spans="1:4" ht="15" customHeight="1">
      <c r="A768" s="410">
        <v>40169</v>
      </c>
      <c r="B768" s="411">
        <v>5700</v>
      </c>
      <c r="C768" s="411">
        <v>5900</v>
      </c>
      <c r="D768" s="412">
        <f t="shared" si="13"/>
        <v>5800</v>
      </c>
    </row>
    <row r="769" spans="1:9" ht="15" customHeight="1">
      <c r="A769" s="410">
        <v>40170</v>
      </c>
      <c r="B769" s="411">
        <v>5700</v>
      </c>
      <c r="C769" s="411">
        <v>5900</v>
      </c>
      <c r="D769" s="412">
        <f t="shared" si="13"/>
        <v>5800</v>
      </c>
    </row>
    <row r="770" spans="1:9" ht="15" customHeight="1">
      <c r="A770" s="410">
        <v>40171</v>
      </c>
      <c r="B770" s="411">
        <v>5700</v>
      </c>
      <c r="C770" s="411">
        <v>5900</v>
      </c>
      <c r="D770" s="412">
        <f t="shared" si="13"/>
        <v>5800</v>
      </c>
    </row>
    <row r="771" spans="1:9" ht="15" customHeight="1">
      <c r="A771" s="410">
        <v>40172</v>
      </c>
      <c r="B771" s="773" t="s">
        <v>82</v>
      </c>
      <c r="C771" s="773"/>
      <c r="D771" s="773"/>
      <c r="E771" s="773"/>
      <c r="F771" s="773"/>
      <c r="G771" s="773"/>
      <c r="H771" s="773"/>
      <c r="I771" s="773"/>
    </row>
    <row r="772" spans="1:9" ht="15" customHeight="1">
      <c r="A772" s="410">
        <v>40175</v>
      </c>
      <c r="B772" s="773"/>
      <c r="C772" s="773"/>
      <c r="D772" s="773"/>
      <c r="E772" s="773"/>
      <c r="F772" s="773"/>
      <c r="G772" s="773"/>
      <c r="H772" s="773"/>
      <c r="I772" s="773"/>
    </row>
    <row r="773" spans="1:9" ht="15" customHeight="1">
      <c r="A773" s="410">
        <v>40176</v>
      </c>
      <c r="B773" s="411">
        <v>5700</v>
      </c>
      <c r="C773" s="411">
        <v>5900</v>
      </c>
      <c r="D773" s="412">
        <f t="shared" ref="D773:D804" si="14">AVERAGE(B773:C773)</f>
        <v>5800</v>
      </c>
    </row>
    <row r="774" spans="1:9" ht="15" customHeight="1">
      <c r="A774" s="410">
        <v>40177</v>
      </c>
      <c r="B774" s="411">
        <v>5700</v>
      </c>
      <c r="C774" s="411">
        <v>5900</v>
      </c>
      <c r="D774" s="412">
        <f t="shared" si="14"/>
        <v>5800</v>
      </c>
    </row>
    <row r="775" spans="1:9" ht="15" customHeight="1" thickBot="1">
      <c r="A775" s="415">
        <v>40178</v>
      </c>
      <c r="B775" s="416">
        <v>5700</v>
      </c>
      <c r="C775" s="416">
        <v>5900</v>
      </c>
      <c r="D775" s="417">
        <f t="shared" si="14"/>
        <v>5800</v>
      </c>
      <c r="E775" s="435">
        <f>AVERAGE(D753:D775)</f>
        <v>5928.5714285714284</v>
      </c>
      <c r="F775" s="435">
        <f>AVERAGE(D517:D775)</f>
        <v>5141.205533596838</v>
      </c>
      <c r="G775" s="419">
        <f>AVERAGE(D710:D775)</f>
        <v>6158.203125</v>
      </c>
      <c r="H775" s="429"/>
      <c r="I775" s="433"/>
    </row>
    <row r="776" spans="1:9" ht="15" customHeight="1">
      <c r="A776" s="410">
        <v>40182</v>
      </c>
      <c r="B776" s="411">
        <v>5700</v>
      </c>
      <c r="C776" s="411">
        <v>5900</v>
      </c>
      <c r="D776" s="412">
        <f t="shared" si="14"/>
        <v>5800</v>
      </c>
    </row>
    <row r="777" spans="1:9" ht="15" customHeight="1">
      <c r="A777" s="410">
        <v>40183</v>
      </c>
      <c r="B777" s="411">
        <v>5700</v>
      </c>
      <c r="C777" s="411">
        <v>5900</v>
      </c>
      <c r="D777" s="412">
        <f t="shared" si="14"/>
        <v>5800</v>
      </c>
    </row>
    <row r="778" spans="1:9" ht="15" customHeight="1">
      <c r="A778" s="410">
        <v>40184</v>
      </c>
      <c r="B778" s="411">
        <v>5700</v>
      </c>
      <c r="C778" s="411">
        <v>5900</v>
      </c>
      <c r="D778" s="412">
        <f t="shared" si="14"/>
        <v>5800</v>
      </c>
    </row>
    <row r="779" spans="1:9" ht="15" customHeight="1">
      <c r="A779" s="410">
        <v>40185</v>
      </c>
      <c r="B779" s="411">
        <v>5700</v>
      </c>
      <c r="C779" s="411">
        <v>5900</v>
      </c>
      <c r="D779" s="412">
        <f t="shared" si="14"/>
        <v>5800</v>
      </c>
    </row>
    <row r="780" spans="1:9" ht="15" customHeight="1">
      <c r="A780" s="410">
        <v>40186</v>
      </c>
      <c r="B780" s="411">
        <v>5900</v>
      </c>
      <c r="C780" s="411">
        <v>6100</v>
      </c>
      <c r="D780" s="412">
        <f t="shared" si="14"/>
        <v>6000</v>
      </c>
    </row>
    <row r="781" spans="1:9" ht="15" customHeight="1">
      <c r="A781" s="410">
        <v>40189</v>
      </c>
      <c r="B781" s="411">
        <v>5900</v>
      </c>
      <c r="C781" s="411">
        <v>6100</v>
      </c>
      <c r="D781" s="412">
        <f t="shared" si="14"/>
        <v>6000</v>
      </c>
    </row>
    <row r="782" spans="1:9" ht="15" customHeight="1">
      <c r="A782" s="410">
        <v>40190</v>
      </c>
      <c r="B782" s="411">
        <v>5900</v>
      </c>
      <c r="C782" s="411">
        <v>6100</v>
      </c>
      <c r="D782" s="412">
        <f t="shared" si="14"/>
        <v>6000</v>
      </c>
    </row>
    <row r="783" spans="1:9" ht="15" customHeight="1">
      <c r="A783" s="410">
        <v>40191</v>
      </c>
      <c r="B783" s="411">
        <v>5900</v>
      </c>
      <c r="C783" s="411">
        <v>6100</v>
      </c>
      <c r="D783" s="412">
        <f t="shared" si="14"/>
        <v>6000</v>
      </c>
    </row>
    <row r="784" spans="1:9" ht="15" customHeight="1">
      <c r="A784" s="410">
        <v>40192</v>
      </c>
      <c r="B784" s="411">
        <v>6100</v>
      </c>
      <c r="C784" s="411">
        <v>6300</v>
      </c>
      <c r="D784" s="412">
        <f t="shared" si="14"/>
        <v>6200</v>
      </c>
    </row>
    <row r="785" spans="1:9" ht="15" customHeight="1">
      <c r="A785" s="410">
        <v>40193</v>
      </c>
      <c r="B785" s="411">
        <v>6100</v>
      </c>
      <c r="C785" s="411">
        <v>6300</v>
      </c>
      <c r="D785" s="412">
        <f t="shared" si="14"/>
        <v>6200</v>
      </c>
    </row>
    <row r="786" spans="1:9" ht="15" customHeight="1">
      <c r="A786" s="410">
        <v>40196</v>
      </c>
      <c r="B786" s="411">
        <v>6100</v>
      </c>
      <c r="C786" s="411">
        <v>6300</v>
      </c>
      <c r="D786" s="412">
        <f t="shared" si="14"/>
        <v>6200</v>
      </c>
    </row>
    <row r="787" spans="1:9" ht="15" customHeight="1">
      <c r="A787" s="410">
        <v>40197</v>
      </c>
      <c r="B787" s="411">
        <v>6100</v>
      </c>
      <c r="C787" s="411">
        <v>6300</v>
      </c>
      <c r="D787" s="412">
        <f t="shared" si="14"/>
        <v>6200</v>
      </c>
    </row>
    <row r="788" spans="1:9" ht="15" customHeight="1">
      <c r="A788" s="410">
        <v>40198</v>
      </c>
      <c r="B788" s="411">
        <v>6100</v>
      </c>
      <c r="C788" s="411">
        <v>6300</v>
      </c>
      <c r="D788" s="412">
        <f t="shared" si="14"/>
        <v>6200</v>
      </c>
    </row>
    <row r="789" spans="1:9" ht="15" customHeight="1">
      <c r="A789" s="410">
        <v>40199</v>
      </c>
      <c r="B789" s="411">
        <v>6200</v>
      </c>
      <c r="C789" s="411">
        <v>6400</v>
      </c>
      <c r="D789" s="412">
        <f t="shared" si="14"/>
        <v>6300</v>
      </c>
    </row>
    <row r="790" spans="1:9" ht="15" customHeight="1">
      <c r="A790" s="410">
        <v>40200</v>
      </c>
      <c r="B790" s="411">
        <v>6200</v>
      </c>
      <c r="C790" s="411">
        <v>6400</v>
      </c>
      <c r="D790" s="412">
        <f t="shared" si="14"/>
        <v>6300</v>
      </c>
    </row>
    <row r="791" spans="1:9" ht="15" customHeight="1">
      <c r="A791" s="410">
        <v>40203</v>
      </c>
      <c r="B791" s="411">
        <v>6200</v>
      </c>
      <c r="C791" s="411">
        <v>6400</v>
      </c>
      <c r="D791" s="412">
        <f t="shared" si="14"/>
        <v>6300</v>
      </c>
    </row>
    <row r="792" spans="1:9" ht="15" customHeight="1">
      <c r="A792" s="410">
        <v>40204</v>
      </c>
      <c r="B792" s="411">
        <v>6200</v>
      </c>
      <c r="C792" s="411">
        <v>6400</v>
      </c>
      <c r="D792" s="412">
        <f t="shared" si="14"/>
        <v>6300</v>
      </c>
    </row>
    <row r="793" spans="1:9" ht="15" customHeight="1">
      <c r="A793" s="410">
        <v>40205</v>
      </c>
      <c r="B793" s="411">
        <v>6200</v>
      </c>
      <c r="C793" s="411">
        <v>6400</v>
      </c>
      <c r="D793" s="412">
        <f t="shared" si="14"/>
        <v>6300</v>
      </c>
    </row>
    <row r="794" spans="1:9" ht="15" customHeight="1">
      <c r="A794" s="410">
        <v>40206</v>
      </c>
      <c r="B794" s="411">
        <v>6200</v>
      </c>
      <c r="C794" s="411">
        <v>6400</v>
      </c>
      <c r="D794" s="412">
        <f t="shared" si="14"/>
        <v>6300</v>
      </c>
    </row>
    <row r="795" spans="1:9" ht="15" customHeight="1" thickBot="1">
      <c r="A795" s="415">
        <v>40207</v>
      </c>
      <c r="B795" s="416">
        <v>6350</v>
      </c>
      <c r="C795" s="416">
        <v>6450</v>
      </c>
      <c r="D795" s="417">
        <f t="shared" si="14"/>
        <v>6400</v>
      </c>
      <c r="E795" s="435">
        <f>AVERAGE(D776:D795)</f>
        <v>6120</v>
      </c>
      <c r="F795" s="435"/>
      <c r="G795" s="419"/>
      <c r="H795" s="429"/>
      <c r="I795" s="433"/>
    </row>
    <row r="796" spans="1:9" ht="15" customHeight="1">
      <c r="A796" s="410">
        <v>40210</v>
      </c>
      <c r="B796" s="411">
        <v>6350</v>
      </c>
      <c r="C796" s="411">
        <v>6450</v>
      </c>
      <c r="D796" s="412">
        <f t="shared" si="14"/>
        <v>6400</v>
      </c>
    </row>
    <row r="797" spans="1:9" ht="15" customHeight="1">
      <c r="A797" s="410">
        <v>40211</v>
      </c>
      <c r="B797" s="411">
        <v>6350</v>
      </c>
      <c r="C797" s="411">
        <v>6450</v>
      </c>
      <c r="D797" s="412">
        <f t="shared" si="14"/>
        <v>6400</v>
      </c>
    </row>
    <row r="798" spans="1:9" ht="15" customHeight="1">
      <c r="A798" s="410">
        <v>40212</v>
      </c>
      <c r="B798" s="411">
        <v>6400</v>
      </c>
      <c r="C798" s="411">
        <v>6600</v>
      </c>
      <c r="D798" s="412">
        <f t="shared" si="14"/>
        <v>6500</v>
      </c>
    </row>
    <row r="799" spans="1:9" ht="15" customHeight="1">
      <c r="A799" s="410">
        <v>40213</v>
      </c>
      <c r="B799" s="411">
        <v>6400</v>
      </c>
      <c r="C799" s="411">
        <v>6600</v>
      </c>
      <c r="D799" s="412">
        <f t="shared" si="14"/>
        <v>6500</v>
      </c>
    </row>
    <row r="800" spans="1:9" ht="15" customHeight="1">
      <c r="A800" s="410">
        <v>40214</v>
      </c>
      <c r="B800" s="411">
        <v>6400</v>
      </c>
      <c r="C800" s="411">
        <v>6600</v>
      </c>
      <c r="D800" s="412">
        <f t="shared" si="14"/>
        <v>6500</v>
      </c>
    </row>
    <row r="801" spans="1:9" ht="15" customHeight="1">
      <c r="A801" s="410">
        <v>40217</v>
      </c>
      <c r="B801" s="411">
        <v>6400</v>
      </c>
      <c r="C801" s="411">
        <v>6600</v>
      </c>
      <c r="D801" s="412">
        <f t="shared" si="14"/>
        <v>6500</v>
      </c>
    </row>
    <row r="802" spans="1:9" ht="15" customHeight="1">
      <c r="A802" s="410">
        <v>40218</v>
      </c>
      <c r="B802" s="411">
        <v>6400</v>
      </c>
      <c r="C802" s="411">
        <v>6600</v>
      </c>
      <c r="D802" s="412">
        <f t="shared" si="14"/>
        <v>6500</v>
      </c>
    </row>
    <row r="803" spans="1:9" ht="15" customHeight="1">
      <c r="A803" s="410">
        <v>40219</v>
      </c>
      <c r="B803" s="411">
        <v>6400</v>
      </c>
      <c r="C803" s="411">
        <v>6600</v>
      </c>
      <c r="D803" s="412">
        <f t="shared" si="14"/>
        <v>6500</v>
      </c>
    </row>
    <row r="804" spans="1:9" ht="15" customHeight="1">
      <c r="A804" s="410">
        <v>40220</v>
      </c>
      <c r="B804" s="411">
        <v>6400</v>
      </c>
      <c r="C804" s="411">
        <v>6600</v>
      </c>
      <c r="D804" s="412">
        <f t="shared" si="14"/>
        <v>6500</v>
      </c>
    </row>
    <row r="805" spans="1:9" ht="15" customHeight="1">
      <c r="A805" s="410">
        <v>40221</v>
      </c>
      <c r="B805" s="411">
        <v>6400</v>
      </c>
      <c r="C805" s="411">
        <v>6600</v>
      </c>
      <c r="D805" s="412">
        <f t="shared" ref="D805:D836" si="15">AVERAGE(B805:C805)</f>
        <v>6500</v>
      </c>
    </row>
    <row r="806" spans="1:9" ht="15" customHeight="1">
      <c r="A806" s="410">
        <v>40224</v>
      </c>
      <c r="B806" s="411">
        <v>6400</v>
      </c>
      <c r="C806" s="411">
        <v>6500</v>
      </c>
      <c r="D806" s="412">
        <f t="shared" si="15"/>
        <v>6450</v>
      </c>
    </row>
    <row r="807" spans="1:9" ht="15" customHeight="1">
      <c r="A807" s="410">
        <v>40225</v>
      </c>
      <c r="B807" s="411">
        <v>6400</v>
      </c>
      <c r="C807" s="411">
        <v>6500</v>
      </c>
      <c r="D807" s="412">
        <f t="shared" si="15"/>
        <v>6450</v>
      </c>
    </row>
    <row r="808" spans="1:9" ht="15" customHeight="1">
      <c r="A808" s="410">
        <v>40226</v>
      </c>
      <c r="B808" s="411">
        <v>6400</v>
      </c>
      <c r="C808" s="411">
        <v>6500</v>
      </c>
      <c r="D808" s="412">
        <f t="shared" si="15"/>
        <v>6450</v>
      </c>
    </row>
    <row r="809" spans="1:9" ht="15" customHeight="1">
      <c r="A809" s="410">
        <v>40227</v>
      </c>
      <c r="B809" s="411">
        <v>6400</v>
      </c>
      <c r="C809" s="411">
        <v>6500</v>
      </c>
      <c r="D809" s="412">
        <f t="shared" si="15"/>
        <v>6450</v>
      </c>
    </row>
    <row r="810" spans="1:9" ht="15" customHeight="1">
      <c r="A810" s="410">
        <v>40228</v>
      </c>
      <c r="B810" s="411">
        <v>6400</v>
      </c>
      <c r="C810" s="411">
        <v>6500</v>
      </c>
      <c r="D810" s="412">
        <f t="shared" si="15"/>
        <v>6450</v>
      </c>
    </row>
    <row r="811" spans="1:9" ht="15" customHeight="1">
      <c r="A811" s="410">
        <v>40231</v>
      </c>
      <c r="B811" s="411">
        <v>6400</v>
      </c>
      <c r="C811" s="411">
        <v>6500</v>
      </c>
      <c r="D811" s="412">
        <f t="shared" si="15"/>
        <v>6450</v>
      </c>
    </row>
    <row r="812" spans="1:9" ht="15" customHeight="1">
      <c r="A812" s="410">
        <v>40232</v>
      </c>
      <c r="B812" s="411">
        <v>6400</v>
      </c>
      <c r="C812" s="411">
        <v>6500</v>
      </c>
      <c r="D812" s="412">
        <f t="shared" si="15"/>
        <v>6450</v>
      </c>
    </row>
    <row r="813" spans="1:9" ht="15" customHeight="1">
      <c r="A813" s="410">
        <v>40233</v>
      </c>
      <c r="B813" s="411">
        <v>6400</v>
      </c>
      <c r="C813" s="411">
        <v>6500</v>
      </c>
      <c r="D813" s="412">
        <f t="shared" si="15"/>
        <v>6450</v>
      </c>
    </row>
    <row r="814" spans="1:9" ht="15" customHeight="1">
      <c r="A814" s="410">
        <v>40234</v>
      </c>
      <c r="B814" s="411">
        <v>6400</v>
      </c>
      <c r="C814" s="411">
        <v>6500</v>
      </c>
      <c r="D814" s="412">
        <f t="shared" si="15"/>
        <v>6450</v>
      </c>
    </row>
    <row r="815" spans="1:9" ht="15" customHeight="1" thickBot="1">
      <c r="A815" s="415">
        <v>40235</v>
      </c>
      <c r="B815" s="416">
        <v>6400</v>
      </c>
      <c r="C815" s="416">
        <v>6500</v>
      </c>
      <c r="D815" s="417">
        <f t="shared" si="15"/>
        <v>6450</v>
      </c>
      <c r="E815" s="435">
        <f>AVERAGE(D796:D815)</f>
        <v>6465</v>
      </c>
      <c r="F815" s="435"/>
      <c r="G815" s="419"/>
      <c r="H815" s="429"/>
      <c r="I815" s="433"/>
    </row>
    <row r="816" spans="1:9" ht="15" customHeight="1">
      <c r="A816" s="410">
        <v>40238</v>
      </c>
      <c r="B816" s="411">
        <v>6400</v>
      </c>
      <c r="C816" s="411">
        <v>6500</v>
      </c>
      <c r="D816" s="412">
        <f t="shared" si="15"/>
        <v>6450</v>
      </c>
    </row>
    <row r="817" spans="1:4" ht="15" customHeight="1">
      <c r="A817" s="410">
        <v>40239</v>
      </c>
      <c r="B817" s="411">
        <v>6400</v>
      </c>
      <c r="C817" s="411">
        <v>6500</v>
      </c>
      <c r="D817" s="412">
        <f t="shared" si="15"/>
        <v>6450</v>
      </c>
    </row>
    <row r="818" spans="1:4" ht="15" customHeight="1">
      <c r="A818" s="410">
        <v>40240</v>
      </c>
      <c r="B818" s="411">
        <v>6400</v>
      </c>
      <c r="C818" s="411">
        <v>6500</v>
      </c>
      <c r="D818" s="412">
        <f t="shared" si="15"/>
        <v>6450</v>
      </c>
    </row>
    <row r="819" spans="1:4" ht="15" customHeight="1">
      <c r="A819" s="410">
        <v>40241</v>
      </c>
      <c r="B819" s="411">
        <v>6400</v>
      </c>
      <c r="C819" s="411">
        <v>6500</v>
      </c>
      <c r="D819" s="412">
        <f t="shared" si="15"/>
        <v>6450</v>
      </c>
    </row>
    <row r="820" spans="1:4" ht="15" customHeight="1">
      <c r="A820" s="410">
        <v>40242</v>
      </c>
      <c r="B820" s="411">
        <v>6400</v>
      </c>
      <c r="C820" s="411">
        <v>6500</v>
      </c>
      <c r="D820" s="412">
        <f t="shared" si="15"/>
        <v>6450</v>
      </c>
    </row>
    <row r="821" spans="1:4" ht="15" customHeight="1">
      <c r="A821" s="410">
        <v>40245</v>
      </c>
      <c r="B821" s="411">
        <v>6400</v>
      </c>
      <c r="C821" s="411">
        <v>6500</v>
      </c>
      <c r="D821" s="412">
        <f t="shared" si="15"/>
        <v>6450</v>
      </c>
    </row>
    <row r="822" spans="1:4" ht="15" customHeight="1">
      <c r="A822" s="410">
        <v>40246</v>
      </c>
      <c r="B822" s="411">
        <v>6400</v>
      </c>
      <c r="C822" s="411">
        <v>6500</v>
      </c>
      <c r="D822" s="412">
        <f t="shared" si="15"/>
        <v>6450</v>
      </c>
    </row>
    <row r="823" spans="1:4" ht="15" customHeight="1">
      <c r="A823" s="410">
        <v>40247</v>
      </c>
      <c r="B823" s="411">
        <v>6400</v>
      </c>
      <c r="C823" s="411">
        <v>6500</v>
      </c>
      <c r="D823" s="412">
        <f t="shared" si="15"/>
        <v>6450</v>
      </c>
    </row>
    <row r="824" spans="1:4" ht="15" customHeight="1">
      <c r="A824" s="410">
        <v>40248</v>
      </c>
      <c r="B824" s="411">
        <v>6500</v>
      </c>
      <c r="C824" s="411">
        <v>6650</v>
      </c>
      <c r="D824" s="412">
        <f t="shared" si="15"/>
        <v>6575</v>
      </c>
    </row>
    <row r="825" spans="1:4" ht="15" customHeight="1">
      <c r="A825" s="410">
        <v>40249</v>
      </c>
      <c r="B825" s="411">
        <v>6500</v>
      </c>
      <c r="C825" s="411">
        <v>6650</v>
      </c>
      <c r="D825" s="412">
        <f t="shared" si="15"/>
        <v>6575</v>
      </c>
    </row>
    <row r="826" spans="1:4" ht="15" customHeight="1">
      <c r="A826" s="410">
        <v>40252</v>
      </c>
      <c r="B826" s="411">
        <v>6500</v>
      </c>
      <c r="C826" s="411">
        <v>6650</v>
      </c>
      <c r="D826" s="412">
        <f t="shared" si="15"/>
        <v>6575</v>
      </c>
    </row>
    <row r="827" spans="1:4" ht="15" customHeight="1">
      <c r="A827" s="410">
        <v>40253</v>
      </c>
      <c r="B827" s="411">
        <v>6500</v>
      </c>
      <c r="C827" s="411">
        <v>6650</v>
      </c>
      <c r="D827" s="412">
        <f t="shared" si="15"/>
        <v>6575</v>
      </c>
    </row>
    <row r="828" spans="1:4" ht="15" customHeight="1">
      <c r="A828" s="410">
        <v>40254</v>
      </c>
      <c r="B828" s="411">
        <v>6500</v>
      </c>
      <c r="C828" s="411">
        <v>6650</v>
      </c>
      <c r="D828" s="412">
        <f t="shared" si="15"/>
        <v>6575</v>
      </c>
    </row>
    <row r="829" spans="1:4" ht="15" customHeight="1">
      <c r="A829" s="410">
        <v>40255</v>
      </c>
      <c r="B829" s="411">
        <v>6500</v>
      </c>
      <c r="C829" s="411">
        <v>6650</v>
      </c>
      <c r="D829" s="412">
        <f t="shared" si="15"/>
        <v>6575</v>
      </c>
    </row>
    <row r="830" spans="1:4" ht="15" customHeight="1">
      <c r="A830" s="410">
        <v>40256</v>
      </c>
      <c r="B830" s="411">
        <v>6600</v>
      </c>
      <c r="C830" s="411">
        <v>6700</v>
      </c>
      <c r="D830" s="412">
        <f t="shared" si="15"/>
        <v>6650</v>
      </c>
    </row>
    <row r="831" spans="1:4" ht="15" customHeight="1">
      <c r="A831" s="410">
        <v>40259</v>
      </c>
      <c r="B831" s="411">
        <v>6600</v>
      </c>
      <c r="C831" s="411">
        <v>6700</v>
      </c>
      <c r="D831" s="412">
        <f t="shared" si="15"/>
        <v>6650</v>
      </c>
    </row>
    <row r="832" spans="1:4" ht="15" customHeight="1">
      <c r="A832" s="410">
        <v>40260</v>
      </c>
      <c r="B832" s="411">
        <v>6600</v>
      </c>
      <c r="C832" s="411">
        <v>6700</v>
      </c>
      <c r="D832" s="412">
        <f t="shared" si="15"/>
        <v>6650</v>
      </c>
    </row>
    <row r="833" spans="1:9" ht="15" customHeight="1">
      <c r="A833" s="410">
        <v>40261</v>
      </c>
      <c r="B833" s="411">
        <v>6600</v>
      </c>
      <c r="C833" s="411">
        <v>6700</v>
      </c>
      <c r="D833" s="412">
        <f t="shared" si="15"/>
        <v>6650</v>
      </c>
    </row>
    <row r="834" spans="1:9" ht="15" customHeight="1">
      <c r="A834" s="410">
        <v>40262</v>
      </c>
      <c r="B834" s="411">
        <v>6650</v>
      </c>
      <c r="C834" s="411">
        <v>6800</v>
      </c>
      <c r="D834" s="412">
        <f t="shared" si="15"/>
        <v>6725</v>
      </c>
    </row>
    <row r="835" spans="1:9" ht="15" customHeight="1">
      <c r="A835" s="410">
        <v>40263</v>
      </c>
      <c r="B835" s="411">
        <v>6650</v>
      </c>
      <c r="C835" s="411">
        <v>6800</v>
      </c>
      <c r="D835" s="412">
        <f t="shared" si="15"/>
        <v>6725</v>
      </c>
    </row>
    <row r="836" spans="1:9" ht="15" customHeight="1">
      <c r="A836" s="410">
        <v>40265</v>
      </c>
      <c r="B836" s="411">
        <v>6650</v>
      </c>
      <c r="C836" s="411">
        <v>6800</v>
      </c>
      <c r="D836" s="412">
        <f t="shared" si="15"/>
        <v>6725</v>
      </c>
    </row>
    <row r="837" spans="1:9" ht="15" customHeight="1">
      <c r="A837" s="410">
        <v>40267</v>
      </c>
      <c r="B837" s="411">
        <v>6650</v>
      </c>
      <c r="C837" s="411">
        <v>6800</v>
      </c>
      <c r="D837" s="412">
        <f>AVERAGE(B837:C837)</f>
        <v>6725</v>
      </c>
    </row>
    <row r="838" spans="1:9" ht="15" customHeight="1" thickBot="1">
      <c r="A838" s="415">
        <v>40268</v>
      </c>
      <c r="B838" s="416">
        <v>6650</v>
      </c>
      <c r="C838" s="416">
        <v>6800</v>
      </c>
      <c r="D838" s="417">
        <f>AVERAGE(B838:C838)</f>
        <v>6725</v>
      </c>
      <c r="E838" s="435">
        <f>AVERAGE(D816:D838)</f>
        <v>6577.173913043478</v>
      </c>
      <c r="F838" s="435"/>
      <c r="G838" s="419">
        <f>AVERAGE(D776:D838)</f>
        <v>6396.4285714285716</v>
      </c>
      <c r="H838" s="429"/>
      <c r="I838" s="433"/>
    </row>
    <row r="839" spans="1:9" ht="15" customHeight="1">
      <c r="A839" s="410">
        <v>40269</v>
      </c>
      <c r="B839" s="411">
        <v>7000</v>
      </c>
      <c r="C839" s="411">
        <v>7200</v>
      </c>
      <c r="D839" s="412">
        <f>AVERAGE(B839:C839)</f>
        <v>7100</v>
      </c>
    </row>
    <row r="840" spans="1:9" ht="15" customHeight="1">
      <c r="A840" s="410">
        <v>40270</v>
      </c>
      <c r="B840" s="773" t="s">
        <v>83</v>
      </c>
      <c r="C840" s="773"/>
      <c r="D840" s="773"/>
      <c r="E840" s="773"/>
      <c r="F840" s="773"/>
      <c r="G840" s="773"/>
      <c r="H840" s="773"/>
      <c r="I840" s="773"/>
    </row>
    <row r="841" spans="1:9" ht="15" customHeight="1">
      <c r="A841" s="410">
        <v>40273</v>
      </c>
      <c r="B841" s="773"/>
      <c r="C841" s="773"/>
      <c r="D841" s="773"/>
      <c r="E841" s="773"/>
      <c r="F841" s="773"/>
      <c r="G841" s="773"/>
      <c r="H841" s="773"/>
      <c r="I841" s="773"/>
    </row>
    <row r="842" spans="1:9" ht="15" customHeight="1">
      <c r="A842" s="410">
        <v>40274</v>
      </c>
      <c r="B842" s="411">
        <v>7000</v>
      </c>
      <c r="C842" s="411">
        <v>7200</v>
      </c>
      <c r="D842" s="412">
        <f t="shared" ref="D842:D878" si="16">AVERAGE(B842:C842)</f>
        <v>7100</v>
      </c>
    </row>
    <row r="843" spans="1:9" ht="15" customHeight="1">
      <c r="A843" s="410">
        <v>40275</v>
      </c>
      <c r="B843" s="411">
        <v>7000</v>
      </c>
      <c r="C843" s="411">
        <v>7200</v>
      </c>
      <c r="D843" s="412">
        <f t="shared" si="16"/>
        <v>7100</v>
      </c>
    </row>
    <row r="844" spans="1:9" ht="15" customHeight="1">
      <c r="A844" s="410">
        <v>40276</v>
      </c>
      <c r="B844" s="411">
        <v>7000</v>
      </c>
      <c r="C844" s="411">
        <v>7200</v>
      </c>
      <c r="D844" s="412">
        <f t="shared" si="16"/>
        <v>7100</v>
      </c>
    </row>
    <row r="845" spans="1:9" ht="15" customHeight="1">
      <c r="A845" s="410">
        <v>40277</v>
      </c>
      <c r="B845" s="411">
        <v>7400</v>
      </c>
      <c r="C845" s="411">
        <v>7900</v>
      </c>
      <c r="D845" s="412">
        <f t="shared" si="16"/>
        <v>7650</v>
      </c>
    </row>
    <row r="846" spans="1:9" ht="15" customHeight="1">
      <c r="A846" s="410">
        <v>40280</v>
      </c>
      <c r="B846" s="411">
        <v>7400</v>
      </c>
      <c r="C846" s="411">
        <v>7900</v>
      </c>
      <c r="D846" s="412">
        <f t="shared" si="16"/>
        <v>7650</v>
      </c>
    </row>
    <row r="847" spans="1:9" ht="15" customHeight="1">
      <c r="A847" s="410">
        <v>40281</v>
      </c>
      <c r="B847" s="411">
        <v>7400</v>
      </c>
      <c r="C847" s="411">
        <v>7900</v>
      </c>
      <c r="D847" s="412">
        <f t="shared" si="16"/>
        <v>7650</v>
      </c>
    </row>
    <row r="848" spans="1:9" ht="15" customHeight="1">
      <c r="A848" s="410">
        <v>40282</v>
      </c>
      <c r="B848" s="411">
        <v>7400</v>
      </c>
      <c r="C848" s="411">
        <v>7900</v>
      </c>
      <c r="D848" s="412">
        <f t="shared" si="16"/>
        <v>7650</v>
      </c>
    </row>
    <row r="849" spans="1:9" ht="15" customHeight="1">
      <c r="A849" s="410">
        <v>40283</v>
      </c>
      <c r="B849" s="411">
        <v>7400</v>
      </c>
      <c r="C849" s="411">
        <v>7900</v>
      </c>
      <c r="D849" s="412">
        <f t="shared" si="16"/>
        <v>7650</v>
      </c>
    </row>
    <row r="850" spans="1:9" ht="15" customHeight="1">
      <c r="A850" s="410">
        <v>40284</v>
      </c>
      <c r="B850" s="411">
        <v>7750</v>
      </c>
      <c r="C850" s="411">
        <v>8250</v>
      </c>
      <c r="D850" s="412">
        <f t="shared" si="16"/>
        <v>8000</v>
      </c>
    </row>
    <row r="851" spans="1:9" ht="15" customHeight="1">
      <c r="A851" s="410">
        <v>40287</v>
      </c>
      <c r="B851" s="411">
        <v>7750</v>
      </c>
      <c r="C851" s="411">
        <v>8250</v>
      </c>
      <c r="D851" s="412">
        <f t="shared" si="16"/>
        <v>8000</v>
      </c>
    </row>
    <row r="852" spans="1:9" ht="15" customHeight="1">
      <c r="A852" s="410">
        <v>40288</v>
      </c>
      <c r="B852" s="411">
        <v>7750</v>
      </c>
      <c r="C852" s="411">
        <v>8250</v>
      </c>
      <c r="D852" s="412">
        <f t="shared" si="16"/>
        <v>8000</v>
      </c>
    </row>
    <row r="853" spans="1:9" ht="15" customHeight="1">
      <c r="A853" s="410">
        <v>40289</v>
      </c>
      <c r="B853" s="411">
        <v>7750</v>
      </c>
      <c r="C853" s="411">
        <v>8250</v>
      </c>
      <c r="D853" s="412">
        <f t="shared" si="16"/>
        <v>8000</v>
      </c>
    </row>
    <row r="854" spans="1:9" ht="15" customHeight="1">
      <c r="A854" s="410">
        <v>40290</v>
      </c>
      <c r="B854" s="411">
        <v>8500</v>
      </c>
      <c r="C854" s="411">
        <v>9000</v>
      </c>
      <c r="D854" s="412">
        <f t="shared" si="16"/>
        <v>8750</v>
      </c>
    </row>
    <row r="855" spans="1:9" ht="15" customHeight="1">
      <c r="A855" s="410">
        <v>40291</v>
      </c>
      <c r="B855" s="411">
        <v>8500</v>
      </c>
      <c r="C855" s="411">
        <v>9000</v>
      </c>
      <c r="D855" s="412">
        <f t="shared" si="16"/>
        <v>8750</v>
      </c>
    </row>
    <row r="856" spans="1:9" ht="15" customHeight="1">
      <c r="A856" s="410">
        <v>40294</v>
      </c>
      <c r="B856" s="411">
        <v>8500</v>
      </c>
      <c r="C856" s="411">
        <v>9000</v>
      </c>
      <c r="D856" s="412">
        <f t="shared" si="16"/>
        <v>8750</v>
      </c>
    </row>
    <row r="857" spans="1:9" ht="15" customHeight="1">
      <c r="A857" s="410">
        <v>40295</v>
      </c>
      <c r="B857" s="411">
        <v>8500</v>
      </c>
      <c r="C857" s="411">
        <v>9000</v>
      </c>
      <c r="D857" s="412">
        <f t="shared" si="16"/>
        <v>8750</v>
      </c>
    </row>
    <row r="858" spans="1:9" ht="15" customHeight="1">
      <c r="A858" s="410">
        <v>40296</v>
      </c>
      <c r="B858" s="411">
        <v>8500</v>
      </c>
      <c r="C858" s="411">
        <v>9000</v>
      </c>
      <c r="D858" s="412">
        <f t="shared" si="16"/>
        <v>8750</v>
      </c>
    </row>
    <row r="859" spans="1:9" ht="15" customHeight="1">
      <c r="A859" s="410">
        <v>40297</v>
      </c>
      <c r="B859" s="411">
        <v>9000</v>
      </c>
      <c r="C859" s="411">
        <v>9750</v>
      </c>
      <c r="D859" s="412">
        <f t="shared" si="16"/>
        <v>9375</v>
      </c>
    </row>
    <row r="860" spans="1:9" ht="15" customHeight="1" thickBot="1">
      <c r="A860" s="415">
        <v>40298</v>
      </c>
      <c r="B860" s="416">
        <v>9000</v>
      </c>
      <c r="C860" s="416">
        <v>9750</v>
      </c>
      <c r="D860" s="417">
        <f t="shared" si="16"/>
        <v>9375</v>
      </c>
      <c r="E860" s="435">
        <f>AVERAGE(D839:D860)</f>
        <v>8057.5</v>
      </c>
      <c r="F860" s="435"/>
      <c r="G860" s="419"/>
      <c r="H860" s="429"/>
      <c r="I860" s="433"/>
    </row>
    <row r="861" spans="1:9" ht="15" customHeight="1">
      <c r="A861" s="410">
        <v>40302</v>
      </c>
      <c r="B861" s="411">
        <v>9000</v>
      </c>
      <c r="C861" s="411">
        <v>9750</v>
      </c>
      <c r="D861" s="412">
        <f t="shared" si="16"/>
        <v>9375</v>
      </c>
    </row>
    <row r="862" spans="1:9" ht="15" customHeight="1">
      <c r="A862" s="410">
        <v>40303</v>
      </c>
      <c r="B862" s="411">
        <v>9000</v>
      </c>
      <c r="C862" s="411">
        <v>9750</v>
      </c>
      <c r="D862" s="412">
        <f t="shared" si="16"/>
        <v>9375</v>
      </c>
    </row>
    <row r="863" spans="1:9" ht="15" customHeight="1">
      <c r="A863" s="410">
        <v>40304</v>
      </c>
      <c r="B863" s="411">
        <v>9300</v>
      </c>
      <c r="C863" s="411">
        <v>9800</v>
      </c>
      <c r="D863" s="412">
        <f t="shared" si="16"/>
        <v>9550</v>
      </c>
    </row>
    <row r="864" spans="1:9" ht="15" customHeight="1">
      <c r="A864" s="410">
        <v>40305</v>
      </c>
      <c r="B864" s="411">
        <v>9300</v>
      </c>
      <c r="C864" s="411">
        <v>9800</v>
      </c>
      <c r="D864" s="412">
        <f t="shared" si="16"/>
        <v>9550</v>
      </c>
    </row>
    <row r="865" spans="1:9" ht="15" customHeight="1">
      <c r="A865" s="410">
        <v>40308</v>
      </c>
      <c r="B865" s="411">
        <v>9300</v>
      </c>
      <c r="C865" s="411">
        <v>9800</v>
      </c>
      <c r="D865" s="412">
        <f t="shared" si="16"/>
        <v>9550</v>
      </c>
    </row>
    <row r="866" spans="1:9" ht="15" customHeight="1">
      <c r="A866" s="410">
        <v>40309</v>
      </c>
      <c r="B866" s="411">
        <v>9300</v>
      </c>
      <c r="C866" s="411">
        <v>9800</v>
      </c>
      <c r="D866" s="412">
        <f t="shared" si="16"/>
        <v>9550</v>
      </c>
    </row>
    <row r="867" spans="1:9" ht="15" customHeight="1">
      <c r="A867" s="410">
        <v>40310</v>
      </c>
      <c r="B867" s="411">
        <v>9300</v>
      </c>
      <c r="C867" s="411">
        <v>9800</v>
      </c>
      <c r="D867" s="412">
        <f t="shared" si="16"/>
        <v>9550</v>
      </c>
    </row>
    <row r="868" spans="1:9" ht="15" customHeight="1">
      <c r="A868" s="410">
        <v>40311</v>
      </c>
      <c r="B868" s="411">
        <v>9300</v>
      </c>
      <c r="C868" s="411">
        <v>9700</v>
      </c>
      <c r="D868" s="412">
        <f t="shared" si="16"/>
        <v>9500</v>
      </c>
    </row>
    <row r="869" spans="1:9" ht="15" customHeight="1">
      <c r="A869" s="410">
        <v>40312</v>
      </c>
      <c r="B869" s="411">
        <v>9300</v>
      </c>
      <c r="C869" s="411">
        <v>9700</v>
      </c>
      <c r="D869" s="412">
        <f t="shared" si="16"/>
        <v>9500</v>
      </c>
    </row>
    <row r="870" spans="1:9" ht="15" customHeight="1">
      <c r="A870" s="410">
        <v>40315</v>
      </c>
      <c r="B870" s="411">
        <v>9300</v>
      </c>
      <c r="C870" s="411">
        <v>9700</v>
      </c>
      <c r="D870" s="412">
        <f t="shared" si="16"/>
        <v>9500</v>
      </c>
    </row>
    <row r="871" spans="1:9" ht="15" customHeight="1">
      <c r="A871" s="410">
        <v>40316</v>
      </c>
      <c r="B871" s="411">
        <v>9300</v>
      </c>
      <c r="C871" s="411">
        <v>9700</v>
      </c>
      <c r="D871" s="412">
        <f t="shared" si="16"/>
        <v>9500</v>
      </c>
    </row>
    <row r="872" spans="1:9" ht="15" customHeight="1">
      <c r="A872" s="410">
        <v>40317</v>
      </c>
      <c r="B872" s="411">
        <v>9300</v>
      </c>
      <c r="C872" s="411">
        <v>9500</v>
      </c>
      <c r="D872" s="412">
        <f t="shared" si="16"/>
        <v>9400</v>
      </c>
    </row>
    <row r="873" spans="1:9" ht="15" customHeight="1">
      <c r="A873" s="410">
        <v>40318</v>
      </c>
      <c r="B873" s="411">
        <v>9300</v>
      </c>
      <c r="C873" s="411">
        <v>9500</v>
      </c>
      <c r="D873" s="412">
        <f t="shared" si="16"/>
        <v>9400</v>
      </c>
    </row>
    <row r="874" spans="1:9" ht="15" customHeight="1">
      <c r="A874" s="410">
        <v>40319</v>
      </c>
      <c r="B874" s="411">
        <v>9300</v>
      </c>
      <c r="C874" s="411">
        <v>9500</v>
      </c>
      <c r="D874" s="412">
        <f t="shared" si="16"/>
        <v>9400</v>
      </c>
    </row>
    <row r="875" spans="1:9" ht="15" customHeight="1">
      <c r="A875" s="410">
        <v>40322</v>
      </c>
      <c r="B875" s="411">
        <v>9300</v>
      </c>
      <c r="C875" s="411">
        <v>9500</v>
      </c>
      <c r="D875" s="412">
        <f t="shared" si="16"/>
        <v>9400</v>
      </c>
    </row>
    <row r="876" spans="1:9" ht="15" customHeight="1">
      <c r="A876" s="410">
        <v>40323</v>
      </c>
      <c r="B876" s="411">
        <v>9300</v>
      </c>
      <c r="C876" s="411">
        <v>9500</v>
      </c>
      <c r="D876" s="412">
        <f t="shared" si="16"/>
        <v>9400</v>
      </c>
    </row>
    <row r="877" spans="1:9" ht="15" customHeight="1">
      <c r="A877" s="410">
        <v>40324</v>
      </c>
      <c r="B877" s="411">
        <v>9300</v>
      </c>
      <c r="C877" s="411">
        <v>9500</v>
      </c>
      <c r="D877" s="412">
        <f t="shared" si="16"/>
        <v>9400</v>
      </c>
    </row>
    <row r="878" spans="1:9" ht="15" customHeight="1">
      <c r="A878" s="410">
        <v>40325</v>
      </c>
      <c r="B878" s="411">
        <v>8500</v>
      </c>
      <c r="C878" s="411">
        <v>9500</v>
      </c>
      <c r="D878" s="412">
        <f t="shared" si="16"/>
        <v>9000</v>
      </c>
    </row>
    <row r="879" spans="1:9" ht="15" customHeight="1">
      <c r="A879" s="410">
        <v>40326</v>
      </c>
      <c r="B879" s="411">
        <v>8500</v>
      </c>
      <c r="C879" s="411">
        <v>9500</v>
      </c>
      <c r="D879" s="412">
        <f>AVERAGE(B879:C879)</f>
        <v>9000</v>
      </c>
      <c r="E879" s="436">
        <f>AVERAGE(D861:D879)</f>
        <v>9415.78947368421</v>
      </c>
      <c r="F879" s="436"/>
    </row>
    <row r="880" spans="1:9" ht="15" customHeight="1" thickBot="1">
      <c r="A880" s="415">
        <v>40329</v>
      </c>
      <c r="B880" s="774" t="s">
        <v>84</v>
      </c>
      <c r="C880" s="774"/>
      <c r="D880" s="774"/>
      <c r="E880" s="774"/>
      <c r="F880" s="774"/>
      <c r="G880" s="774"/>
      <c r="H880" s="774"/>
      <c r="I880" s="774"/>
    </row>
    <row r="881" spans="1:4" ht="15" customHeight="1">
      <c r="A881" s="410">
        <v>40330</v>
      </c>
      <c r="B881" s="411">
        <v>8500</v>
      </c>
      <c r="C881" s="411">
        <v>9500</v>
      </c>
      <c r="D881" s="412">
        <f t="shared" ref="D881:D886" si="17">AVERAGE(B881:C881)</f>
        <v>9000</v>
      </c>
    </row>
    <row r="882" spans="1:4" ht="15" customHeight="1">
      <c r="A882" s="410">
        <v>40331</v>
      </c>
      <c r="B882" s="411">
        <v>8500</v>
      </c>
      <c r="C882" s="411">
        <v>9500</v>
      </c>
      <c r="D882" s="412">
        <f t="shared" si="17"/>
        <v>9000</v>
      </c>
    </row>
    <row r="883" spans="1:4" ht="15" customHeight="1">
      <c r="A883" s="410">
        <v>8500</v>
      </c>
      <c r="B883" s="411">
        <v>8500</v>
      </c>
      <c r="C883" s="411">
        <v>8900</v>
      </c>
      <c r="D883" s="412">
        <f t="shared" si="17"/>
        <v>8700</v>
      </c>
    </row>
    <row r="884" spans="1:4" ht="15" customHeight="1">
      <c r="A884" s="410">
        <v>40333</v>
      </c>
      <c r="B884" s="411">
        <v>8500</v>
      </c>
      <c r="C884" s="411">
        <v>8900</v>
      </c>
      <c r="D884" s="412">
        <f t="shared" si="17"/>
        <v>8700</v>
      </c>
    </row>
    <row r="885" spans="1:4" ht="15" customHeight="1">
      <c r="A885" s="410">
        <v>40336</v>
      </c>
      <c r="B885" s="411">
        <v>8500</v>
      </c>
      <c r="C885" s="411">
        <v>8900</v>
      </c>
      <c r="D885" s="412">
        <f t="shared" si="17"/>
        <v>8700</v>
      </c>
    </row>
    <row r="886" spans="1:4" ht="15" customHeight="1">
      <c r="A886" s="410">
        <v>40337</v>
      </c>
      <c r="B886" s="411">
        <v>8500</v>
      </c>
      <c r="C886" s="411">
        <v>8900</v>
      </c>
      <c r="D886" s="412">
        <f t="shared" si="17"/>
        <v>8700</v>
      </c>
    </row>
    <row r="887" spans="1:4" ht="15" customHeight="1">
      <c r="A887" s="410">
        <v>40338</v>
      </c>
      <c r="B887" s="411">
        <v>8500</v>
      </c>
      <c r="C887" s="411">
        <v>8900</v>
      </c>
      <c r="D887" s="412">
        <f t="shared" ref="D887:D909" si="18">AVERAGE(B887:C887)</f>
        <v>8700</v>
      </c>
    </row>
    <row r="888" spans="1:4" ht="15" customHeight="1">
      <c r="A888" s="410">
        <v>40339</v>
      </c>
      <c r="B888" s="411">
        <v>8250</v>
      </c>
      <c r="C888" s="411">
        <v>8500</v>
      </c>
      <c r="D888" s="412">
        <f t="shared" si="18"/>
        <v>8375</v>
      </c>
    </row>
    <row r="889" spans="1:4" ht="15" customHeight="1">
      <c r="A889" s="410">
        <v>40340</v>
      </c>
      <c r="B889" s="411">
        <v>8250</v>
      </c>
      <c r="C889" s="411">
        <v>8500</v>
      </c>
      <c r="D889" s="412">
        <f t="shared" si="18"/>
        <v>8375</v>
      </c>
    </row>
    <row r="890" spans="1:4" ht="15" customHeight="1">
      <c r="A890" s="410">
        <v>40343</v>
      </c>
      <c r="B890" s="411">
        <v>8250</v>
      </c>
      <c r="C890" s="411">
        <v>8500</v>
      </c>
      <c r="D890" s="412">
        <f t="shared" si="18"/>
        <v>8375</v>
      </c>
    </row>
    <row r="891" spans="1:4" ht="15" customHeight="1">
      <c r="A891" s="410">
        <v>40344</v>
      </c>
      <c r="B891" s="411">
        <v>8250</v>
      </c>
      <c r="C891" s="411">
        <v>8500</v>
      </c>
      <c r="D891" s="412">
        <f t="shared" si="18"/>
        <v>8375</v>
      </c>
    </row>
    <row r="892" spans="1:4" ht="15" customHeight="1">
      <c r="A892" s="410">
        <v>40345</v>
      </c>
      <c r="B892" s="411">
        <v>8000</v>
      </c>
      <c r="C892" s="411">
        <v>8300</v>
      </c>
      <c r="D892" s="412">
        <f t="shared" si="18"/>
        <v>8150</v>
      </c>
    </row>
    <row r="893" spans="1:4" ht="15" customHeight="1">
      <c r="A893" s="410">
        <v>40346</v>
      </c>
      <c r="B893" s="411">
        <v>8000</v>
      </c>
      <c r="C893" s="411">
        <v>8300</v>
      </c>
      <c r="D893" s="412">
        <f t="shared" si="18"/>
        <v>8150</v>
      </c>
    </row>
    <row r="894" spans="1:4" ht="15" customHeight="1">
      <c r="A894" s="410">
        <v>40347</v>
      </c>
      <c r="B894" s="411">
        <v>8000</v>
      </c>
      <c r="C894" s="411">
        <v>8300</v>
      </c>
      <c r="D894" s="412">
        <f t="shared" si="18"/>
        <v>8150</v>
      </c>
    </row>
    <row r="895" spans="1:4" ht="15" customHeight="1">
      <c r="A895" s="410">
        <v>40350</v>
      </c>
      <c r="B895" s="411">
        <v>8000</v>
      </c>
      <c r="C895" s="411">
        <v>8300</v>
      </c>
      <c r="D895" s="412">
        <f t="shared" si="18"/>
        <v>8150</v>
      </c>
    </row>
    <row r="896" spans="1:4" ht="15" customHeight="1">
      <c r="A896" s="410">
        <v>40351</v>
      </c>
      <c r="B896" s="411">
        <v>8000</v>
      </c>
      <c r="C896" s="411">
        <v>8300</v>
      </c>
      <c r="D896" s="412">
        <f t="shared" si="18"/>
        <v>8150</v>
      </c>
    </row>
    <row r="897" spans="1:9" ht="15" customHeight="1">
      <c r="A897" s="410">
        <v>40352</v>
      </c>
      <c r="B897" s="411">
        <v>8000</v>
      </c>
      <c r="C897" s="411">
        <v>8300</v>
      </c>
      <c r="D897" s="412">
        <f t="shared" si="18"/>
        <v>8150</v>
      </c>
    </row>
    <row r="898" spans="1:9" ht="15" customHeight="1">
      <c r="A898" s="410">
        <v>40353</v>
      </c>
      <c r="B898" s="411">
        <v>7900</v>
      </c>
      <c r="C898" s="411">
        <v>8200</v>
      </c>
      <c r="D898" s="412">
        <f t="shared" si="18"/>
        <v>8050</v>
      </c>
    </row>
    <row r="899" spans="1:9" ht="15" customHeight="1">
      <c r="A899" s="410">
        <v>40354</v>
      </c>
      <c r="B899" s="411">
        <v>7900</v>
      </c>
      <c r="C899" s="411">
        <v>8200</v>
      </c>
      <c r="D899" s="412">
        <f t="shared" si="18"/>
        <v>8050</v>
      </c>
    </row>
    <row r="900" spans="1:9" ht="15" customHeight="1">
      <c r="A900" s="410">
        <v>40357</v>
      </c>
      <c r="B900" s="411">
        <v>7900</v>
      </c>
      <c r="C900" s="411">
        <v>8200</v>
      </c>
      <c r="D900" s="412">
        <f t="shared" si="18"/>
        <v>8050</v>
      </c>
    </row>
    <row r="901" spans="1:9" ht="15" customHeight="1">
      <c r="A901" s="410">
        <v>40358</v>
      </c>
      <c r="B901" s="411">
        <v>7900</v>
      </c>
      <c r="C901" s="411">
        <v>8200</v>
      </c>
      <c r="D901" s="412">
        <f t="shared" si="18"/>
        <v>8050</v>
      </c>
    </row>
    <row r="902" spans="1:9" ht="15" customHeight="1" thickBot="1">
      <c r="A902" s="415">
        <v>40359</v>
      </c>
      <c r="B902" s="416">
        <v>7900</v>
      </c>
      <c r="C902" s="416">
        <v>8200</v>
      </c>
      <c r="D902" s="417">
        <f t="shared" si="18"/>
        <v>8050</v>
      </c>
      <c r="E902" s="435">
        <f>AVERAGE(D881:D902)</f>
        <v>8370.454545454546</v>
      </c>
      <c r="F902" s="435"/>
      <c r="G902" s="419">
        <f>AVERAGE(D839:D902)</f>
        <v>8593.442622950819</v>
      </c>
      <c r="H902" s="429"/>
      <c r="I902" s="433"/>
    </row>
    <row r="903" spans="1:9" ht="15" customHeight="1">
      <c r="A903" s="410">
        <v>40360</v>
      </c>
      <c r="B903" s="411">
        <v>7800</v>
      </c>
      <c r="C903" s="411">
        <v>8200</v>
      </c>
      <c r="D903" s="412">
        <f t="shared" si="18"/>
        <v>8000</v>
      </c>
    </row>
    <row r="904" spans="1:9" ht="15" customHeight="1">
      <c r="A904" s="410">
        <v>40361</v>
      </c>
      <c r="B904" s="411">
        <v>7800</v>
      </c>
      <c r="C904" s="411">
        <v>8200</v>
      </c>
      <c r="D904" s="412">
        <f t="shared" si="18"/>
        <v>8000</v>
      </c>
    </row>
    <row r="905" spans="1:9" ht="15" customHeight="1">
      <c r="A905" s="410">
        <v>40364</v>
      </c>
      <c r="B905" s="411">
        <v>7800</v>
      </c>
      <c r="C905" s="411">
        <v>8200</v>
      </c>
      <c r="D905" s="412">
        <f t="shared" si="18"/>
        <v>8000</v>
      </c>
    </row>
    <row r="906" spans="1:9" ht="15" customHeight="1">
      <c r="A906" s="410">
        <v>40365</v>
      </c>
      <c r="B906" s="411">
        <v>7800</v>
      </c>
      <c r="C906" s="411">
        <v>8200</v>
      </c>
      <c r="D906" s="412">
        <f t="shared" si="18"/>
        <v>8000</v>
      </c>
    </row>
    <row r="907" spans="1:9" ht="15" customHeight="1">
      <c r="A907" s="410">
        <v>40366</v>
      </c>
      <c r="B907" s="411">
        <v>8000</v>
      </c>
      <c r="C907" s="411">
        <v>8400</v>
      </c>
      <c r="D907" s="412">
        <f t="shared" si="18"/>
        <v>8200</v>
      </c>
    </row>
    <row r="908" spans="1:9" ht="15" customHeight="1">
      <c r="A908" s="410">
        <v>40367</v>
      </c>
      <c r="B908" s="411">
        <v>8000</v>
      </c>
      <c r="C908" s="411">
        <v>8400</v>
      </c>
      <c r="D908" s="412">
        <f t="shared" si="18"/>
        <v>8200</v>
      </c>
    </row>
    <row r="909" spans="1:9" ht="15" customHeight="1">
      <c r="A909" s="410">
        <v>40368</v>
      </c>
      <c r="B909" s="411">
        <v>8000</v>
      </c>
      <c r="C909" s="411">
        <v>8400</v>
      </c>
      <c r="D909" s="412">
        <f t="shared" si="18"/>
        <v>8200</v>
      </c>
    </row>
    <row r="910" spans="1:9" ht="15" customHeight="1">
      <c r="A910" s="410">
        <v>40371</v>
      </c>
      <c r="B910" s="411">
        <v>8000</v>
      </c>
      <c r="C910" s="411">
        <v>8400</v>
      </c>
      <c r="D910" s="412">
        <f t="shared" ref="D910:D923" si="19">AVERAGE(B910:C910)</f>
        <v>8200</v>
      </c>
    </row>
    <row r="911" spans="1:9" ht="15" customHeight="1">
      <c r="A911" s="410">
        <v>40372</v>
      </c>
      <c r="B911" s="411">
        <v>8000</v>
      </c>
      <c r="C911" s="411">
        <v>8400</v>
      </c>
      <c r="D911" s="412">
        <f t="shared" si="19"/>
        <v>8200</v>
      </c>
    </row>
    <row r="912" spans="1:9" ht="15" customHeight="1">
      <c r="A912" s="410">
        <v>40373</v>
      </c>
      <c r="B912" s="411">
        <v>8000</v>
      </c>
      <c r="C912" s="411">
        <v>8400</v>
      </c>
      <c r="D912" s="412">
        <f t="shared" si="19"/>
        <v>8200</v>
      </c>
    </row>
    <row r="913" spans="1:9" ht="15" customHeight="1">
      <c r="A913" s="410">
        <v>40374</v>
      </c>
      <c r="B913" s="411">
        <v>8000</v>
      </c>
      <c r="C913" s="411">
        <v>8400</v>
      </c>
      <c r="D913" s="412">
        <f t="shared" si="19"/>
        <v>8200</v>
      </c>
    </row>
    <row r="914" spans="1:9" ht="15" customHeight="1">
      <c r="A914" s="410">
        <v>40375</v>
      </c>
      <c r="B914" s="411">
        <v>8450</v>
      </c>
      <c r="C914" s="411">
        <v>9000</v>
      </c>
      <c r="D914" s="412">
        <f t="shared" si="19"/>
        <v>8725</v>
      </c>
    </row>
    <row r="915" spans="1:9" ht="15" customHeight="1">
      <c r="A915" s="410">
        <v>40378</v>
      </c>
      <c r="B915" s="411">
        <v>8450</v>
      </c>
      <c r="C915" s="411">
        <v>9000</v>
      </c>
      <c r="D915" s="412">
        <f t="shared" si="19"/>
        <v>8725</v>
      </c>
    </row>
    <row r="916" spans="1:9" ht="15" customHeight="1">
      <c r="A916" s="410">
        <v>40379</v>
      </c>
      <c r="B916" s="411">
        <v>8450</v>
      </c>
      <c r="C916" s="411">
        <v>9000</v>
      </c>
      <c r="D916" s="412">
        <f t="shared" si="19"/>
        <v>8725</v>
      </c>
    </row>
    <row r="917" spans="1:9" ht="15" customHeight="1">
      <c r="A917" s="410">
        <v>40380</v>
      </c>
      <c r="B917" s="411">
        <v>8450</v>
      </c>
      <c r="C917" s="411">
        <v>9000</v>
      </c>
      <c r="D917" s="412">
        <f t="shared" si="19"/>
        <v>8725</v>
      </c>
    </row>
    <row r="918" spans="1:9" ht="15" customHeight="1">
      <c r="A918" s="410">
        <v>40381</v>
      </c>
      <c r="B918" s="411">
        <v>8500</v>
      </c>
      <c r="C918" s="411">
        <v>9500</v>
      </c>
      <c r="D918" s="412">
        <f t="shared" si="19"/>
        <v>9000</v>
      </c>
    </row>
    <row r="919" spans="1:9" ht="15" customHeight="1">
      <c r="A919" s="410">
        <v>40382</v>
      </c>
      <c r="B919" s="411">
        <v>8500</v>
      </c>
      <c r="C919" s="411">
        <v>9500</v>
      </c>
      <c r="D919" s="412">
        <f t="shared" si="19"/>
        <v>9000</v>
      </c>
    </row>
    <row r="920" spans="1:9" ht="15" customHeight="1">
      <c r="A920" s="410">
        <v>40385</v>
      </c>
      <c r="B920" s="411">
        <v>8500</v>
      </c>
      <c r="C920" s="411">
        <v>9500</v>
      </c>
      <c r="D920" s="412">
        <f t="shared" si="19"/>
        <v>9000</v>
      </c>
    </row>
    <row r="921" spans="1:9" ht="15" customHeight="1">
      <c r="A921" s="410">
        <v>40386</v>
      </c>
      <c r="B921" s="411">
        <v>8500</v>
      </c>
      <c r="C921" s="411">
        <v>9500</v>
      </c>
      <c r="D921" s="412">
        <f t="shared" si="19"/>
        <v>9000</v>
      </c>
    </row>
    <row r="922" spans="1:9" ht="15" customHeight="1">
      <c r="A922" s="410">
        <v>40387</v>
      </c>
      <c r="B922" s="411">
        <v>8500</v>
      </c>
      <c r="C922" s="411">
        <v>9500</v>
      </c>
      <c r="D922" s="412">
        <f t="shared" si="19"/>
        <v>9000</v>
      </c>
    </row>
    <row r="923" spans="1:9" ht="15" customHeight="1">
      <c r="A923" s="410">
        <v>40388</v>
      </c>
      <c r="B923" s="411">
        <v>9000</v>
      </c>
      <c r="C923" s="411">
        <v>9500</v>
      </c>
      <c r="D923" s="412">
        <f t="shared" si="19"/>
        <v>9250</v>
      </c>
    </row>
    <row r="924" spans="1:9" ht="15" customHeight="1" thickBot="1">
      <c r="A924" s="415">
        <v>40389</v>
      </c>
      <c r="B924" s="416">
        <v>9000</v>
      </c>
      <c r="C924" s="416">
        <v>9500</v>
      </c>
      <c r="D924" s="417">
        <f t="shared" ref="D924:D930" si="20">AVERAGE(B924:C924)</f>
        <v>9250</v>
      </c>
      <c r="E924" s="435">
        <f>AVERAGE(D903:D924)</f>
        <v>8536.363636363636</v>
      </c>
      <c r="F924" s="435"/>
      <c r="G924" s="419"/>
      <c r="H924" s="429"/>
      <c r="I924" s="433"/>
    </row>
    <row r="925" spans="1:9" ht="15" customHeight="1">
      <c r="A925" s="437">
        <v>40392</v>
      </c>
      <c r="B925" s="438">
        <v>9000</v>
      </c>
      <c r="C925" s="438">
        <v>9500</v>
      </c>
      <c r="D925" s="490">
        <f t="shared" si="20"/>
        <v>9250</v>
      </c>
      <c r="E925" s="439"/>
      <c r="F925" s="422"/>
    </row>
    <row r="926" spans="1:9" ht="15" customHeight="1">
      <c r="A926" s="410">
        <v>40393</v>
      </c>
      <c r="B926" s="420">
        <v>9000</v>
      </c>
      <c r="C926" s="420">
        <v>9500</v>
      </c>
      <c r="D926" s="421">
        <f t="shared" si="20"/>
        <v>9250</v>
      </c>
    </row>
    <row r="927" spans="1:9" ht="15" customHeight="1">
      <c r="A927" s="410">
        <v>40394</v>
      </c>
      <c r="B927" s="420">
        <v>9000</v>
      </c>
      <c r="C927" s="420">
        <v>9500</v>
      </c>
      <c r="D927" s="421">
        <f t="shared" si="20"/>
        <v>9250</v>
      </c>
    </row>
    <row r="928" spans="1:9" ht="15" customHeight="1">
      <c r="A928" s="410">
        <v>40395</v>
      </c>
      <c r="B928" s="420">
        <v>9000</v>
      </c>
      <c r="C928" s="420">
        <v>9500</v>
      </c>
      <c r="D928" s="421">
        <f t="shared" si="20"/>
        <v>9250</v>
      </c>
    </row>
    <row r="929" spans="1:9" ht="15" customHeight="1">
      <c r="A929" s="410">
        <v>40396</v>
      </c>
      <c r="B929" s="411">
        <v>9150</v>
      </c>
      <c r="C929" s="411">
        <v>9500</v>
      </c>
      <c r="D929" s="412">
        <f t="shared" si="20"/>
        <v>9325</v>
      </c>
    </row>
    <row r="930" spans="1:9" ht="15" customHeight="1">
      <c r="A930" s="410">
        <v>40399</v>
      </c>
      <c r="B930" s="411">
        <v>9150</v>
      </c>
      <c r="C930" s="411">
        <v>9500</v>
      </c>
      <c r="D930" s="412">
        <f t="shared" si="20"/>
        <v>9325</v>
      </c>
    </row>
    <row r="931" spans="1:9" ht="15" customHeight="1">
      <c r="A931" s="410">
        <v>40400</v>
      </c>
      <c r="B931" s="411">
        <v>9150</v>
      </c>
      <c r="C931" s="411">
        <v>9500</v>
      </c>
      <c r="D931" s="412">
        <f t="shared" ref="D931:D936" si="21">AVERAGE(B931:C931)</f>
        <v>9325</v>
      </c>
    </row>
    <row r="932" spans="1:9" ht="15" customHeight="1">
      <c r="A932" s="410">
        <v>40401</v>
      </c>
      <c r="B932" s="411">
        <v>9150</v>
      </c>
      <c r="C932" s="411">
        <v>9500</v>
      </c>
      <c r="D932" s="412">
        <f t="shared" si="21"/>
        <v>9325</v>
      </c>
    </row>
    <row r="933" spans="1:9" ht="15" customHeight="1">
      <c r="A933" s="410">
        <v>40402</v>
      </c>
      <c r="B933" s="411">
        <v>9150</v>
      </c>
      <c r="C933" s="411">
        <v>9500</v>
      </c>
      <c r="D933" s="412">
        <f t="shared" si="21"/>
        <v>9325</v>
      </c>
    </row>
    <row r="934" spans="1:9" ht="15" customHeight="1">
      <c r="A934" s="410">
        <v>40403</v>
      </c>
      <c r="B934" s="411">
        <v>9150</v>
      </c>
      <c r="C934" s="411">
        <v>9500</v>
      </c>
      <c r="D934" s="412">
        <f t="shared" si="21"/>
        <v>9325</v>
      </c>
    </row>
    <row r="935" spans="1:9" ht="15" customHeight="1">
      <c r="A935" s="410">
        <v>40406</v>
      </c>
      <c r="B935" s="411">
        <v>9150</v>
      </c>
      <c r="C935" s="411">
        <v>9500</v>
      </c>
      <c r="D935" s="412">
        <f t="shared" si="21"/>
        <v>9325</v>
      </c>
    </row>
    <row r="936" spans="1:9" ht="15" customHeight="1">
      <c r="A936" s="410">
        <v>40407</v>
      </c>
      <c r="B936" s="411">
        <v>9150</v>
      </c>
      <c r="C936" s="411">
        <v>9500</v>
      </c>
      <c r="D936" s="412">
        <f t="shared" si="21"/>
        <v>9325</v>
      </c>
    </row>
    <row r="937" spans="1:9" ht="15" customHeight="1">
      <c r="A937" s="410">
        <v>40408</v>
      </c>
      <c r="B937" s="411">
        <v>9150</v>
      </c>
      <c r="C937" s="411">
        <v>9500</v>
      </c>
      <c r="D937" s="412">
        <f t="shared" ref="D937:D944" si="22">AVERAGE(B937:C937)</f>
        <v>9325</v>
      </c>
    </row>
    <row r="938" spans="1:9" ht="15" customHeight="1">
      <c r="A938" s="410">
        <v>40409</v>
      </c>
      <c r="B938" s="411">
        <v>9100</v>
      </c>
      <c r="C938" s="411">
        <v>9600</v>
      </c>
      <c r="D938" s="412">
        <f t="shared" si="22"/>
        <v>9350</v>
      </c>
    </row>
    <row r="939" spans="1:9" ht="15" customHeight="1">
      <c r="A939" s="410">
        <v>40410</v>
      </c>
      <c r="B939" s="411">
        <v>9100</v>
      </c>
      <c r="C939" s="411">
        <v>9600</v>
      </c>
      <c r="D939" s="412">
        <f t="shared" si="22"/>
        <v>9350</v>
      </c>
    </row>
    <row r="940" spans="1:9" ht="15" customHeight="1">
      <c r="A940" s="410">
        <v>40413</v>
      </c>
      <c r="B940" s="411">
        <v>9100</v>
      </c>
      <c r="C940" s="411">
        <v>9600</v>
      </c>
      <c r="D940" s="412">
        <f t="shared" si="22"/>
        <v>9350</v>
      </c>
    </row>
    <row r="941" spans="1:9" ht="15" customHeight="1">
      <c r="A941" s="410">
        <v>40414</v>
      </c>
      <c r="B941" s="411">
        <v>9100</v>
      </c>
      <c r="C941" s="411">
        <v>9600</v>
      </c>
      <c r="D941" s="412">
        <f t="shared" si="22"/>
        <v>9350</v>
      </c>
    </row>
    <row r="942" spans="1:9" ht="15" customHeight="1">
      <c r="A942" s="410">
        <v>40415</v>
      </c>
      <c r="B942" s="411">
        <v>9100</v>
      </c>
      <c r="C942" s="411">
        <v>9600</v>
      </c>
      <c r="D942" s="412">
        <f t="shared" si="22"/>
        <v>9350</v>
      </c>
    </row>
    <row r="943" spans="1:9" ht="15" customHeight="1">
      <c r="A943" s="410">
        <v>40416</v>
      </c>
      <c r="B943" s="411">
        <v>9100</v>
      </c>
      <c r="C943" s="411">
        <v>9600</v>
      </c>
      <c r="D943" s="412">
        <f t="shared" si="22"/>
        <v>9350</v>
      </c>
    </row>
    <row r="944" spans="1:9" ht="15" customHeight="1">
      <c r="A944" s="410">
        <v>40417</v>
      </c>
      <c r="B944" s="420">
        <v>9100</v>
      </c>
      <c r="C944" s="420">
        <v>9600</v>
      </c>
      <c r="D944" s="421">
        <f t="shared" si="22"/>
        <v>9350</v>
      </c>
      <c r="E944" s="422"/>
      <c r="F944" s="422"/>
      <c r="G944" s="440"/>
      <c r="I944" s="441"/>
    </row>
    <row r="945" spans="1:9" ht="15" customHeight="1">
      <c r="A945" s="410">
        <v>40420</v>
      </c>
      <c r="B945" s="772" t="s">
        <v>84</v>
      </c>
      <c r="C945" s="772"/>
      <c r="D945" s="772"/>
      <c r="E945" s="772"/>
      <c r="F945" s="772"/>
      <c r="G945" s="772"/>
      <c r="H945" s="772"/>
      <c r="I945" s="772"/>
    </row>
    <row r="946" spans="1:9" ht="15" customHeight="1" thickBot="1">
      <c r="A946" s="415">
        <v>40421</v>
      </c>
      <c r="B946" s="416">
        <v>9100</v>
      </c>
      <c r="C946" s="416">
        <v>9600</v>
      </c>
      <c r="D946" s="417">
        <f t="shared" ref="D946:D977" si="23">AVERAGE(B946:C946)</f>
        <v>9350</v>
      </c>
      <c r="E946" s="435">
        <f>AVERAGE(D925:D946)</f>
        <v>9320.2380952380954</v>
      </c>
      <c r="F946" s="435"/>
      <c r="G946" s="419"/>
      <c r="H946" s="429"/>
      <c r="I946" s="433"/>
    </row>
    <row r="947" spans="1:9" ht="15" customHeight="1">
      <c r="A947" s="410">
        <v>40422</v>
      </c>
      <c r="B947" s="411">
        <v>9100</v>
      </c>
      <c r="C947" s="411">
        <v>9600</v>
      </c>
      <c r="D947" s="412">
        <f t="shared" si="23"/>
        <v>9350</v>
      </c>
    </row>
    <row r="948" spans="1:9" ht="15" customHeight="1">
      <c r="A948" s="410">
        <v>40423</v>
      </c>
      <c r="B948" s="411">
        <v>9600</v>
      </c>
      <c r="C948" s="411">
        <v>10500</v>
      </c>
      <c r="D948" s="412">
        <f t="shared" si="23"/>
        <v>10050</v>
      </c>
    </row>
    <row r="949" spans="1:9" ht="15" customHeight="1">
      <c r="A949" s="410">
        <v>40424</v>
      </c>
      <c r="B949" s="411">
        <v>9600</v>
      </c>
      <c r="C949" s="411">
        <v>10500</v>
      </c>
      <c r="D949" s="412">
        <f t="shared" si="23"/>
        <v>10050</v>
      </c>
    </row>
    <row r="950" spans="1:9" ht="15" customHeight="1">
      <c r="A950" s="410">
        <v>40427</v>
      </c>
      <c r="B950" s="411">
        <v>9600</v>
      </c>
      <c r="C950" s="411">
        <v>10500</v>
      </c>
      <c r="D950" s="412">
        <f t="shared" si="23"/>
        <v>10050</v>
      </c>
    </row>
    <row r="951" spans="1:9" ht="15" customHeight="1">
      <c r="A951" s="410">
        <v>40428</v>
      </c>
      <c r="B951" s="411">
        <v>9600</v>
      </c>
      <c r="C951" s="411">
        <v>10500</v>
      </c>
      <c r="D951" s="412">
        <f t="shared" si="23"/>
        <v>10050</v>
      </c>
    </row>
    <row r="952" spans="1:9" ht="15" customHeight="1">
      <c r="A952" s="410">
        <v>40429</v>
      </c>
      <c r="B952" s="411">
        <v>10100</v>
      </c>
      <c r="C952" s="411">
        <v>10600</v>
      </c>
      <c r="D952" s="412">
        <f t="shared" si="23"/>
        <v>10350</v>
      </c>
    </row>
    <row r="953" spans="1:9" ht="15" customHeight="1">
      <c r="A953" s="410">
        <v>40430</v>
      </c>
      <c r="B953" s="411">
        <v>10100</v>
      </c>
      <c r="C953" s="411">
        <v>10600</v>
      </c>
      <c r="D953" s="412">
        <f t="shared" si="23"/>
        <v>10350</v>
      </c>
    </row>
    <row r="954" spans="1:9" ht="15" customHeight="1">
      <c r="A954" s="410">
        <v>40431</v>
      </c>
      <c r="B954" s="411">
        <v>10100</v>
      </c>
      <c r="C954" s="411">
        <v>10600</v>
      </c>
      <c r="D954" s="412">
        <f t="shared" si="23"/>
        <v>10350</v>
      </c>
    </row>
    <row r="955" spans="1:9" ht="15" customHeight="1">
      <c r="A955" s="410">
        <v>40434</v>
      </c>
      <c r="B955" s="411">
        <v>10100</v>
      </c>
      <c r="C955" s="411">
        <v>10600</v>
      </c>
      <c r="D955" s="412">
        <f t="shared" si="23"/>
        <v>10350</v>
      </c>
    </row>
    <row r="956" spans="1:9" ht="15" customHeight="1">
      <c r="A956" s="410">
        <v>40435</v>
      </c>
      <c r="B956" s="411">
        <v>10100</v>
      </c>
      <c r="C956" s="411">
        <v>10600</v>
      </c>
      <c r="D956" s="412">
        <f t="shared" si="23"/>
        <v>10350</v>
      </c>
    </row>
    <row r="957" spans="1:9" ht="15" customHeight="1">
      <c r="A957" s="410">
        <v>40436</v>
      </c>
      <c r="B957" s="411">
        <v>10100</v>
      </c>
      <c r="C957" s="411">
        <v>10600</v>
      </c>
      <c r="D957" s="412">
        <f t="shared" si="23"/>
        <v>10350</v>
      </c>
    </row>
    <row r="958" spans="1:9" ht="15" customHeight="1">
      <c r="A958" s="410">
        <v>40437</v>
      </c>
      <c r="B958" s="411">
        <v>10200</v>
      </c>
      <c r="C958" s="411">
        <v>10500</v>
      </c>
      <c r="D958" s="412">
        <f t="shared" si="23"/>
        <v>10350</v>
      </c>
    </row>
    <row r="959" spans="1:9" ht="15" customHeight="1">
      <c r="A959" s="410">
        <v>40438</v>
      </c>
      <c r="B959" s="411">
        <v>10200</v>
      </c>
      <c r="C959" s="411">
        <v>10500</v>
      </c>
      <c r="D959" s="412">
        <f t="shared" si="23"/>
        <v>10350</v>
      </c>
    </row>
    <row r="960" spans="1:9" ht="15" customHeight="1">
      <c r="A960" s="410">
        <v>40441</v>
      </c>
      <c r="B960" s="411">
        <v>10200</v>
      </c>
      <c r="C960" s="411">
        <v>10500</v>
      </c>
      <c r="D960" s="412">
        <f t="shared" si="23"/>
        <v>10350</v>
      </c>
    </row>
    <row r="961" spans="1:9" ht="15" customHeight="1">
      <c r="A961" s="410">
        <v>40442</v>
      </c>
      <c r="B961" s="411">
        <v>10200</v>
      </c>
      <c r="C961" s="411">
        <v>10500</v>
      </c>
      <c r="D961" s="412">
        <f t="shared" si="23"/>
        <v>10350</v>
      </c>
    </row>
    <row r="962" spans="1:9" ht="15" customHeight="1">
      <c r="A962" s="410">
        <v>40443</v>
      </c>
      <c r="B962" s="411">
        <v>10200</v>
      </c>
      <c r="C962" s="411">
        <v>10500</v>
      </c>
      <c r="D962" s="412">
        <f t="shared" si="23"/>
        <v>10350</v>
      </c>
    </row>
    <row r="963" spans="1:9" ht="15" customHeight="1">
      <c r="A963" s="410">
        <v>40444</v>
      </c>
      <c r="B963" s="411">
        <v>10200</v>
      </c>
      <c r="C963" s="411">
        <v>10500</v>
      </c>
      <c r="D963" s="412">
        <f t="shared" si="23"/>
        <v>10350</v>
      </c>
    </row>
    <row r="964" spans="1:9" ht="15" customHeight="1">
      <c r="A964" s="410">
        <v>40445</v>
      </c>
      <c r="B964" s="411">
        <v>10000</v>
      </c>
      <c r="C964" s="411">
        <v>10350</v>
      </c>
      <c r="D964" s="412">
        <f t="shared" si="23"/>
        <v>10175</v>
      </c>
    </row>
    <row r="965" spans="1:9" ht="15" customHeight="1">
      <c r="A965" s="410">
        <v>40448</v>
      </c>
      <c r="B965" s="411">
        <v>10000</v>
      </c>
      <c r="C965" s="411">
        <v>10350</v>
      </c>
      <c r="D965" s="412">
        <f t="shared" si="23"/>
        <v>10175</v>
      </c>
    </row>
    <row r="966" spans="1:9" ht="15" customHeight="1">
      <c r="A966" s="410">
        <v>40449</v>
      </c>
      <c r="B966" s="411">
        <v>10000</v>
      </c>
      <c r="C966" s="411">
        <v>10350</v>
      </c>
      <c r="D966" s="412">
        <f t="shared" si="23"/>
        <v>10175</v>
      </c>
    </row>
    <row r="967" spans="1:9" ht="15" customHeight="1">
      <c r="A967" s="410">
        <v>40450</v>
      </c>
      <c r="B967" s="411">
        <v>10000</v>
      </c>
      <c r="C967" s="411">
        <v>10350</v>
      </c>
      <c r="D967" s="412">
        <f t="shared" si="23"/>
        <v>10175</v>
      </c>
    </row>
    <row r="968" spans="1:9" ht="15" customHeight="1" thickBot="1">
      <c r="A968" s="415">
        <v>40451</v>
      </c>
      <c r="B968" s="416">
        <v>9900</v>
      </c>
      <c r="C968" s="416">
        <v>10200</v>
      </c>
      <c r="D968" s="417">
        <f t="shared" si="23"/>
        <v>10050</v>
      </c>
      <c r="E968" s="435">
        <f>AVERAGE(D947:D968)</f>
        <v>10204.545454545454</v>
      </c>
      <c r="F968" s="435"/>
      <c r="G968" s="419">
        <f>AVERAGE(D903:D968)</f>
        <v>9354.2307692307695</v>
      </c>
      <c r="H968" s="429"/>
      <c r="I968" s="433"/>
    </row>
    <row r="969" spans="1:9" ht="15" customHeight="1">
      <c r="A969" s="410">
        <v>40452</v>
      </c>
      <c r="B969" s="411">
        <v>9900</v>
      </c>
      <c r="C969" s="411">
        <v>10200</v>
      </c>
      <c r="D969" s="412">
        <f t="shared" si="23"/>
        <v>10050</v>
      </c>
    </row>
    <row r="970" spans="1:9" ht="15" customHeight="1">
      <c r="A970" s="410">
        <v>40455</v>
      </c>
      <c r="B970" s="411">
        <v>9900</v>
      </c>
      <c r="C970" s="411">
        <v>10200</v>
      </c>
      <c r="D970" s="412">
        <f t="shared" si="23"/>
        <v>10050</v>
      </c>
    </row>
    <row r="971" spans="1:9" ht="15" customHeight="1">
      <c r="A971" s="410">
        <v>40456</v>
      </c>
      <c r="B971" s="411">
        <v>9900</v>
      </c>
      <c r="C971" s="411">
        <v>10200</v>
      </c>
      <c r="D971" s="412">
        <f t="shared" si="23"/>
        <v>10050</v>
      </c>
    </row>
    <row r="972" spans="1:9" ht="15" customHeight="1">
      <c r="A972" s="410">
        <v>40457</v>
      </c>
      <c r="B972" s="411">
        <v>9900</v>
      </c>
      <c r="C972" s="411">
        <v>10200</v>
      </c>
      <c r="D972" s="412">
        <f t="shared" si="23"/>
        <v>10050</v>
      </c>
    </row>
    <row r="973" spans="1:9" ht="15" customHeight="1">
      <c r="A973" s="410">
        <v>40458</v>
      </c>
      <c r="B973" s="411">
        <v>9900</v>
      </c>
      <c r="C973" s="411">
        <v>10300</v>
      </c>
      <c r="D973" s="412">
        <f t="shared" si="23"/>
        <v>10100</v>
      </c>
    </row>
    <row r="974" spans="1:9" ht="15" customHeight="1">
      <c r="A974" s="410">
        <v>40459</v>
      </c>
      <c r="B974" s="411">
        <v>9900</v>
      </c>
      <c r="C974" s="411">
        <v>10300</v>
      </c>
      <c r="D974" s="412">
        <f t="shared" si="23"/>
        <v>10100</v>
      </c>
    </row>
    <row r="975" spans="1:9" ht="15" customHeight="1">
      <c r="A975" s="410">
        <v>40462</v>
      </c>
      <c r="B975" s="411">
        <v>9900</v>
      </c>
      <c r="C975" s="411">
        <v>10300</v>
      </c>
      <c r="D975" s="412">
        <f t="shared" si="23"/>
        <v>10100</v>
      </c>
    </row>
    <row r="976" spans="1:9" ht="15" customHeight="1">
      <c r="A976" s="410">
        <v>40463</v>
      </c>
      <c r="B976" s="411">
        <v>9900</v>
      </c>
      <c r="C976" s="411">
        <v>10300</v>
      </c>
      <c r="D976" s="412">
        <f t="shared" si="23"/>
        <v>10100</v>
      </c>
    </row>
    <row r="977" spans="1:9" ht="15" customHeight="1">
      <c r="A977" s="410">
        <v>40464</v>
      </c>
      <c r="B977" s="411">
        <v>9900</v>
      </c>
      <c r="C977" s="411">
        <v>10300</v>
      </c>
      <c r="D977" s="412">
        <f t="shared" si="23"/>
        <v>10100</v>
      </c>
    </row>
    <row r="978" spans="1:9" ht="15" customHeight="1">
      <c r="A978" s="410">
        <v>40465</v>
      </c>
      <c r="B978" s="411">
        <v>9900</v>
      </c>
      <c r="C978" s="411">
        <v>10300</v>
      </c>
      <c r="D978" s="412">
        <f t="shared" ref="D978:D1009" si="24">AVERAGE(B978:C978)</f>
        <v>10100</v>
      </c>
    </row>
    <row r="979" spans="1:9" ht="15" customHeight="1">
      <c r="A979" s="410">
        <v>40466</v>
      </c>
      <c r="B979" s="411">
        <v>10000</v>
      </c>
      <c r="C979" s="411">
        <v>10400</v>
      </c>
      <c r="D979" s="412">
        <f t="shared" si="24"/>
        <v>10200</v>
      </c>
    </row>
    <row r="980" spans="1:9" ht="15" customHeight="1">
      <c r="A980" s="410">
        <v>40469</v>
      </c>
      <c r="B980" s="411">
        <v>10000</v>
      </c>
      <c r="C980" s="411">
        <v>10400</v>
      </c>
      <c r="D980" s="412">
        <f t="shared" si="24"/>
        <v>10200</v>
      </c>
    </row>
    <row r="981" spans="1:9" ht="15" customHeight="1">
      <c r="A981" s="410">
        <v>40470</v>
      </c>
      <c r="B981" s="411">
        <v>10000</v>
      </c>
      <c r="C981" s="411">
        <v>10400</v>
      </c>
      <c r="D981" s="412">
        <f t="shared" si="24"/>
        <v>10200</v>
      </c>
    </row>
    <row r="982" spans="1:9" ht="15" customHeight="1">
      <c r="A982" s="410">
        <v>40471</v>
      </c>
      <c r="B982" s="411">
        <v>10000</v>
      </c>
      <c r="C982" s="411">
        <v>10400</v>
      </c>
      <c r="D982" s="412">
        <f t="shared" si="24"/>
        <v>10200</v>
      </c>
    </row>
    <row r="983" spans="1:9" ht="15" customHeight="1">
      <c r="A983" s="410">
        <v>40472</v>
      </c>
      <c r="B983" s="411">
        <v>10200</v>
      </c>
      <c r="C983" s="411">
        <v>10600</v>
      </c>
      <c r="D983" s="412">
        <f t="shared" si="24"/>
        <v>10400</v>
      </c>
    </row>
    <row r="984" spans="1:9" ht="15" customHeight="1">
      <c r="A984" s="410">
        <v>40473</v>
      </c>
      <c r="B984" s="411">
        <v>10200</v>
      </c>
      <c r="C984" s="411">
        <v>10600</v>
      </c>
      <c r="D984" s="412">
        <f t="shared" si="24"/>
        <v>10400</v>
      </c>
    </row>
    <row r="985" spans="1:9" ht="15" customHeight="1">
      <c r="A985" s="410">
        <v>40476</v>
      </c>
      <c r="B985" s="411">
        <v>10200</v>
      </c>
      <c r="C985" s="411">
        <v>10600</v>
      </c>
      <c r="D985" s="412">
        <f t="shared" si="24"/>
        <v>10400</v>
      </c>
    </row>
    <row r="986" spans="1:9" ht="15" customHeight="1">
      <c r="A986" s="410">
        <v>40477</v>
      </c>
      <c r="B986" s="411">
        <v>10200</v>
      </c>
      <c r="C986" s="411">
        <v>10600</v>
      </c>
      <c r="D986" s="412">
        <f t="shared" si="24"/>
        <v>10400</v>
      </c>
    </row>
    <row r="987" spans="1:9" ht="15" customHeight="1">
      <c r="A987" s="410">
        <v>40478</v>
      </c>
      <c r="B987" s="411">
        <v>10200</v>
      </c>
      <c r="C987" s="411">
        <v>10600</v>
      </c>
      <c r="D987" s="412">
        <f t="shared" si="24"/>
        <v>10400</v>
      </c>
    </row>
    <row r="988" spans="1:9" ht="15" customHeight="1">
      <c r="A988" s="410">
        <v>40479</v>
      </c>
      <c r="B988" s="411">
        <v>10500</v>
      </c>
      <c r="C988" s="411">
        <v>11000</v>
      </c>
      <c r="D988" s="412">
        <f t="shared" si="24"/>
        <v>10750</v>
      </c>
    </row>
    <row r="989" spans="1:9" ht="15" customHeight="1" thickBot="1">
      <c r="A989" s="415">
        <v>40480</v>
      </c>
      <c r="B989" s="416">
        <v>10500</v>
      </c>
      <c r="C989" s="416">
        <v>11000</v>
      </c>
      <c r="D989" s="417">
        <f t="shared" si="24"/>
        <v>10750</v>
      </c>
      <c r="E989" s="435">
        <f>AVERAGE(D969:D989)</f>
        <v>10242.857142857143</v>
      </c>
      <c r="F989" s="435"/>
      <c r="G989" s="419"/>
      <c r="H989" s="429"/>
      <c r="I989" s="433"/>
    </row>
    <row r="990" spans="1:9" ht="15" customHeight="1">
      <c r="A990" s="410">
        <v>40483</v>
      </c>
      <c r="B990" s="411">
        <v>10500</v>
      </c>
      <c r="C990" s="411">
        <v>11000</v>
      </c>
      <c r="D990" s="412">
        <f t="shared" si="24"/>
        <v>10750</v>
      </c>
    </row>
    <row r="991" spans="1:9" ht="15" customHeight="1">
      <c r="A991" s="410">
        <v>40484</v>
      </c>
      <c r="B991" s="411">
        <v>10500</v>
      </c>
      <c r="C991" s="411">
        <v>11000</v>
      </c>
      <c r="D991" s="412">
        <f t="shared" si="24"/>
        <v>10750</v>
      </c>
    </row>
    <row r="992" spans="1:9" ht="15" customHeight="1">
      <c r="A992" s="410">
        <v>40485</v>
      </c>
      <c r="B992" s="411">
        <v>10500</v>
      </c>
      <c r="C992" s="411">
        <v>11000</v>
      </c>
      <c r="D992" s="412">
        <f t="shared" si="24"/>
        <v>10750</v>
      </c>
    </row>
    <row r="993" spans="1:4" ht="15" customHeight="1">
      <c r="A993" s="410">
        <v>40486</v>
      </c>
      <c r="B993" s="411">
        <v>10800</v>
      </c>
      <c r="C993" s="411">
        <v>11400</v>
      </c>
      <c r="D993" s="412">
        <f t="shared" si="24"/>
        <v>11100</v>
      </c>
    </row>
    <row r="994" spans="1:4" ht="15" customHeight="1">
      <c r="A994" s="410">
        <v>40487</v>
      </c>
      <c r="B994" s="411">
        <v>10800</v>
      </c>
      <c r="C994" s="411">
        <v>11400</v>
      </c>
      <c r="D994" s="412">
        <f t="shared" si="24"/>
        <v>11100</v>
      </c>
    </row>
    <row r="995" spans="1:4" ht="15" customHeight="1">
      <c r="A995" s="410">
        <v>40490</v>
      </c>
      <c r="B995" s="411">
        <v>10800</v>
      </c>
      <c r="C995" s="411">
        <v>11400</v>
      </c>
      <c r="D995" s="412">
        <f t="shared" si="24"/>
        <v>11100</v>
      </c>
    </row>
    <row r="996" spans="1:4" ht="15" customHeight="1">
      <c r="A996" s="410">
        <v>40491</v>
      </c>
      <c r="B996" s="411">
        <v>10800</v>
      </c>
      <c r="C996" s="411">
        <v>11400</v>
      </c>
      <c r="D996" s="412">
        <f t="shared" si="24"/>
        <v>11100</v>
      </c>
    </row>
    <row r="997" spans="1:4" ht="15" customHeight="1">
      <c r="A997" s="410">
        <v>40492</v>
      </c>
      <c r="B997" s="411">
        <v>10800</v>
      </c>
      <c r="C997" s="411">
        <v>11400</v>
      </c>
      <c r="D997" s="412">
        <f t="shared" si="24"/>
        <v>11100</v>
      </c>
    </row>
    <row r="998" spans="1:4" ht="15" customHeight="1">
      <c r="A998" s="410">
        <v>40493</v>
      </c>
      <c r="B998" s="411">
        <v>10800</v>
      </c>
      <c r="C998" s="411">
        <v>11400</v>
      </c>
      <c r="D998" s="412">
        <f t="shared" si="24"/>
        <v>11100</v>
      </c>
    </row>
    <row r="999" spans="1:4" ht="15" customHeight="1">
      <c r="A999" s="410">
        <v>40494</v>
      </c>
      <c r="B999" s="411">
        <v>11000</v>
      </c>
      <c r="C999" s="411">
        <v>11600</v>
      </c>
      <c r="D999" s="412">
        <f t="shared" si="24"/>
        <v>11300</v>
      </c>
    </row>
    <row r="1000" spans="1:4" ht="15" customHeight="1">
      <c r="A1000" s="410">
        <v>40497</v>
      </c>
      <c r="B1000" s="411">
        <v>11000</v>
      </c>
      <c r="C1000" s="411">
        <v>11600</v>
      </c>
      <c r="D1000" s="412">
        <f t="shared" si="24"/>
        <v>11300</v>
      </c>
    </row>
    <row r="1001" spans="1:4" ht="15" customHeight="1">
      <c r="A1001" s="410">
        <v>40498</v>
      </c>
      <c r="B1001" s="411">
        <v>11000</v>
      </c>
      <c r="C1001" s="411">
        <v>11600</v>
      </c>
      <c r="D1001" s="412">
        <f t="shared" si="24"/>
        <v>11300</v>
      </c>
    </row>
    <row r="1002" spans="1:4" ht="15" customHeight="1">
      <c r="A1002" s="410">
        <v>40499</v>
      </c>
      <c r="B1002" s="411">
        <v>11000</v>
      </c>
      <c r="C1002" s="411">
        <v>11600</v>
      </c>
      <c r="D1002" s="412">
        <f t="shared" si="24"/>
        <v>11300</v>
      </c>
    </row>
    <row r="1003" spans="1:4" ht="15" customHeight="1">
      <c r="A1003" s="410">
        <v>40500</v>
      </c>
      <c r="B1003" s="411">
        <v>11000</v>
      </c>
      <c r="C1003" s="411">
        <v>11600</v>
      </c>
      <c r="D1003" s="412">
        <f t="shared" si="24"/>
        <v>11300</v>
      </c>
    </row>
    <row r="1004" spans="1:4" ht="15" customHeight="1">
      <c r="A1004" s="410">
        <v>40501</v>
      </c>
      <c r="B1004" s="411">
        <v>11500</v>
      </c>
      <c r="C1004" s="411">
        <v>12200</v>
      </c>
      <c r="D1004" s="412">
        <f t="shared" si="24"/>
        <v>11850</v>
      </c>
    </row>
    <row r="1005" spans="1:4" ht="15" customHeight="1">
      <c r="A1005" s="410">
        <v>40504</v>
      </c>
      <c r="B1005" s="411">
        <v>11500</v>
      </c>
      <c r="C1005" s="411">
        <v>12200</v>
      </c>
      <c r="D1005" s="412">
        <f t="shared" si="24"/>
        <v>11850</v>
      </c>
    </row>
    <row r="1006" spans="1:4" ht="15" customHeight="1">
      <c r="A1006" s="410">
        <v>40505</v>
      </c>
      <c r="B1006" s="411">
        <v>11500</v>
      </c>
      <c r="C1006" s="411">
        <v>12200</v>
      </c>
      <c r="D1006" s="412">
        <f t="shared" si="24"/>
        <v>11850</v>
      </c>
    </row>
    <row r="1007" spans="1:4" ht="15" customHeight="1">
      <c r="A1007" s="410">
        <v>40506</v>
      </c>
      <c r="B1007" s="411">
        <v>11500</v>
      </c>
      <c r="C1007" s="411">
        <v>12200</v>
      </c>
      <c r="D1007" s="412">
        <f t="shared" si="24"/>
        <v>11850</v>
      </c>
    </row>
    <row r="1008" spans="1:4" ht="15" customHeight="1">
      <c r="A1008" s="410">
        <v>40507</v>
      </c>
      <c r="B1008" s="411">
        <v>11500</v>
      </c>
      <c r="C1008" s="411">
        <v>12200</v>
      </c>
      <c r="D1008" s="412">
        <f t="shared" si="24"/>
        <v>11850</v>
      </c>
    </row>
    <row r="1009" spans="1:9" ht="15" customHeight="1">
      <c r="A1009" s="410">
        <v>40508</v>
      </c>
      <c r="B1009" s="411">
        <v>11800</v>
      </c>
      <c r="C1009" s="411">
        <v>12200</v>
      </c>
      <c r="D1009" s="412">
        <f t="shared" si="24"/>
        <v>12000</v>
      </c>
    </row>
    <row r="1010" spans="1:9" ht="15" customHeight="1">
      <c r="A1010" s="410">
        <v>40511</v>
      </c>
      <c r="B1010" s="411">
        <v>11800</v>
      </c>
      <c r="C1010" s="411">
        <v>12200</v>
      </c>
      <c r="D1010" s="412">
        <f t="shared" ref="D1010:D1029" si="25">AVERAGE(B1010:C1010)</f>
        <v>12000</v>
      </c>
    </row>
    <row r="1011" spans="1:9" ht="15" customHeight="1" thickBot="1">
      <c r="A1011" s="415">
        <v>40512</v>
      </c>
      <c r="B1011" s="416">
        <v>11800</v>
      </c>
      <c r="C1011" s="416">
        <v>12200</v>
      </c>
      <c r="D1011" s="417">
        <f t="shared" si="25"/>
        <v>12000</v>
      </c>
      <c r="E1011" s="435">
        <f>AVERAGE(D990:D1011)</f>
        <v>11390.90909090909</v>
      </c>
      <c r="F1011" s="435"/>
      <c r="G1011" s="419"/>
      <c r="H1011" s="429"/>
      <c r="I1011" s="433"/>
    </row>
    <row r="1012" spans="1:9" ht="15" customHeight="1">
      <c r="A1012" s="410">
        <v>40513</v>
      </c>
      <c r="B1012" s="411">
        <v>11800</v>
      </c>
      <c r="C1012" s="411">
        <v>12200</v>
      </c>
      <c r="D1012" s="412">
        <f t="shared" si="25"/>
        <v>12000</v>
      </c>
    </row>
    <row r="1013" spans="1:9" ht="15" customHeight="1">
      <c r="A1013" s="410">
        <v>40514</v>
      </c>
      <c r="B1013" s="411">
        <v>11800</v>
      </c>
      <c r="C1013" s="411">
        <v>12200</v>
      </c>
      <c r="D1013" s="412">
        <f t="shared" si="25"/>
        <v>12000</v>
      </c>
    </row>
    <row r="1014" spans="1:9" ht="15" customHeight="1">
      <c r="A1014" s="410">
        <v>40515</v>
      </c>
      <c r="B1014" s="411">
        <v>11800</v>
      </c>
      <c r="C1014" s="411">
        <v>12200</v>
      </c>
      <c r="D1014" s="412">
        <f t="shared" si="25"/>
        <v>12000</v>
      </c>
    </row>
    <row r="1015" spans="1:9" ht="15" customHeight="1">
      <c r="A1015" s="410">
        <v>40518</v>
      </c>
      <c r="B1015" s="411">
        <v>11800</v>
      </c>
      <c r="C1015" s="411">
        <v>12200</v>
      </c>
      <c r="D1015" s="412">
        <f t="shared" si="25"/>
        <v>12000</v>
      </c>
    </row>
    <row r="1016" spans="1:9" ht="15" customHeight="1">
      <c r="A1016" s="410">
        <v>40519</v>
      </c>
      <c r="B1016" s="411">
        <v>11800</v>
      </c>
      <c r="C1016" s="411">
        <v>12200</v>
      </c>
      <c r="D1016" s="412">
        <f t="shared" si="25"/>
        <v>12000</v>
      </c>
    </row>
    <row r="1017" spans="1:9" ht="15" customHeight="1">
      <c r="A1017" s="410">
        <v>40520</v>
      </c>
      <c r="B1017" s="411">
        <v>11800</v>
      </c>
      <c r="C1017" s="411">
        <v>12200</v>
      </c>
      <c r="D1017" s="412">
        <f t="shared" si="25"/>
        <v>12000</v>
      </c>
    </row>
    <row r="1018" spans="1:9" ht="15" customHeight="1">
      <c r="A1018" s="410">
        <v>40521</v>
      </c>
      <c r="B1018" s="411">
        <v>11800</v>
      </c>
      <c r="C1018" s="411">
        <v>12200</v>
      </c>
      <c r="D1018" s="412">
        <f t="shared" si="25"/>
        <v>12000</v>
      </c>
    </row>
    <row r="1019" spans="1:9" ht="15" customHeight="1">
      <c r="A1019" s="410">
        <v>40522</v>
      </c>
      <c r="B1019" s="411">
        <v>12000</v>
      </c>
      <c r="C1019" s="411">
        <v>12200</v>
      </c>
      <c r="D1019" s="412">
        <f t="shared" si="25"/>
        <v>12100</v>
      </c>
    </row>
    <row r="1020" spans="1:9" ht="15" customHeight="1">
      <c r="A1020" s="410">
        <v>40525</v>
      </c>
      <c r="B1020" s="411">
        <v>12000</v>
      </c>
      <c r="C1020" s="411">
        <v>12200</v>
      </c>
      <c r="D1020" s="412">
        <f t="shared" si="25"/>
        <v>12100</v>
      </c>
    </row>
    <row r="1021" spans="1:9" ht="15" customHeight="1">
      <c r="A1021" s="410">
        <v>40526</v>
      </c>
      <c r="B1021" s="411">
        <v>12000</v>
      </c>
      <c r="C1021" s="411">
        <v>12200</v>
      </c>
      <c r="D1021" s="412">
        <f t="shared" si="25"/>
        <v>12100</v>
      </c>
    </row>
    <row r="1022" spans="1:9" ht="15" customHeight="1">
      <c r="A1022" s="410">
        <v>40527</v>
      </c>
      <c r="B1022" s="411">
        <v>12000</v>
      </c>
      <c r="C1022" s="411">
        <v>12200</v>
      </c>
      <c r="D1022" s="412">
        <f t="shared" si="25"/>
        <v>12100</v>
      </c>
    </row>
    <row r="1023" spans="1:9" ht="15" customHeight="1">
      <c r="A1023" s="410">
        <v>40528</v>
      </c>
      <c r="B1023" s="411">
        <v>12000</v>
      </c>
      <c r="C1023" s="411">
        <v>12200</v>
      </c>
      <c r="D1023" s="412">
        <f t="shared" si="25"/>
        <v>12100</v>
      </c>
    </row>
    <row r="1024" spans="1:9" ht="15" customHeight="1">
      <c r="A1024" s="410">
        <v>40529</v>
      </c>
      <c r="B1024" s="411">
        <v>12000</v>
      </c>
      <c r="C1024" s="411">
        <v>12300</v>
      </c>
      <c r="D1024" s="412">
        <f t="shared" si="25"/>
        <v>12150</v>
      </c>
    </row>
    <row r="1025" spans="1:9" ht="15" customHeight="1">
      <c r="A1025" s="410">
        <v>40532</v>
      </c>
      <c r="B1025" s="411">
        <v>12000</v>
      </c>
      <c r="C1025" s="411">
        <v>12300</v>
      </c>
      <c r="D1025" s="412">
        <f t="shared" si="25"/>
        <v>12150</v>
      </c>
    </row>
    <row r="1026" spans="1:9" ht="15" customHeight="1">
      <c r="A1026" s="410">
        <v>40533</v>
      </c>
      <c r="B1026" s="411">
        <v>12000</v>
      </c>
      <c r="C1026" s="411">
        <v>12300</v>
      </c>
      <c r="D1026" s="412">
        <f t="shared" si="25"/>
        <v>12150</v>
      </c>
    </row>
    <row r="1027" spans="1:9" ht="15" customHeight="1">
      <c r="A1027" s="410">
        <v>40534</v>
      </c>
      <c r="B1027" s="411">
        <v>12000</v>
      </c>
      <c r="C1027" s="411">
        <v>12300</v>
      </c>
      <c r="D1027" s="412">
        <f t="shared" si="25"/>
        <v>12150</v>
      </c>
    </row>
    <row r="1028" spans="1:9" ht="15" customHeight="1">
      <c r="A1028" s="410">
        <v>40535</v>
      </c>
      <c r="B1028" s="411">
        <v>12000</v>
      </c>
      <c r="C1028" s="411">
        <v>12300</v>
      </c>
      <c r="D1028" s="412">
        <f t="shared" si="25"/>
        <v>12150</v>
      </c>
    </row>
    <row r="1029" spans="1:9" ht="15" customHeight="1">
      <c r="A1029" s="410">
        <v>40536</v>
      </c>
      <c r="B1029" s="411">
        <v>12000</v>
      </c>
      <c r="C1029" s="411">
        <v>12400</v>
      </c>
      <c r="D1029" s="412">
        <f t="shared" si="25"/>
        <v>12200</v>
      </c>
    </row>
    <row r="1030" spans="1:9" ht="15" customHeight="1">
      <c r="A1030" s="410">
        <v>40539</v>
      </c>
      <c r="B1030" s="773" t="s">
        <v>83</v>
      </c>
      <c r="C1030" s="773"/>
      <c r="D1030" s="773"/>
      <c r="E1030" s="773"/>
      <c r="F1030" s="773"/>
      <c r="G1030" s="773"/>
      <c r="H1030" s="773"/>
      <c r="I1030" s="773"/>
    </row>
    <row r="1031" spans="1:9" ht="15" customHeight="1">
      <c r="A1031" s="410">
        <v>40540</v>
      </c>
      <c r="B1031" s="773"/>
      <c r="C1031" s="773"/>
      <c r="D1031" s="773"/>
      <c r="E1031" s="773"/>
      <c r="F1031" s="773"/>
      <c r="G1031" s="773"/>
      <c r="H1031" s="773"/>
      <c r="I1031" s="773"/>
    </row>
    <row r="1032" spans="1:9" ht="15" customHeight="1">
      <c r="A1032" s="410">
        <v>40541</v>
      </c>
      <c r="B1032" s="411">
        <v>12000</v>
      </c>
      <c r="C1032" s="411">
        <v>12400</v>
      </c>
      <c r="D1032" s="412">
        <f>AVERAGE(B1032:C1032)</f>
        <v>12200</v>
      </c>
    </row>
    <row r="1033" spans="1:9" ht="15" customHeight="1">
      <c r="A1033" s="410">
        <v>40542</v>
      </c>
      <c r="B1033" s="411">
        <v>12000</v>
      </c>
      <c r="C1033" s="411">
        <v>12400</v>
      </c>
      <c r="D1033" s="412">
        <f>AVERAGE(B1033:C1033)</f>
        <v>12200</v>
      </c>
    </row>
    <row r="1034" spans="1:9" ht="15" customHeight="1" thickBot="1">
      <c r="A1034" s="415">
        <v>40543</v>
      </c>
      <c r="B1034" s="416">
        <v>12000</v>
      </c>
      <c r="C1034" s="416">
        <v>12400</v>
      </c>
      <c r="D1034" s="417">
        <f>AVERAGE(B1034:C1034)</f>
        <v>12200</v>
      </c>
      <c r="E1034" s="435">
        <f>AVERAGE(D1012:D1034)</f>
        <v>12097.619047619048</v>
      </c>
      <c r="F1034" s="435">
        <f>AVERAGE(D776:D1034)</f>
        <v>8912.845849802372</v>
      </c>
      <c r="G1034" s="419">
        <f>AVERAGE(D969:D1034)</f>
        <v>11246.09375</v>
      </c>
      <c r="H1034" s="429"/>
      <c r="I1034" s="433"/>
    </row>
    <row r="1035" spans="1:9" ht="15" customHeight="1">
      <c r="A1035" s="410">
        <v>40546</v>
      </c>
      <c r="B1035" s="775" t="s">
        <v>84</v>
      </c>
      <c r="C1035" s="775"/>
      <c r="D1035" s="775"/>
      <c r="E1035" s="775"/>
      <c r="F1035" s="775"/>
      <c r="G1035" s="775"/>
      <c r="H1035" s="775"/>
      <c r="I1035" s="775"/>
    </row>
    <row r="1036" spans="1:9" ht="15" customHeight="1">
      <c r="A1036" s="410">
        <v>40547</v>
      </c>
      <c r="B1036" s="411">
        <v>12000</v>
      </c>
      <c r="C1036" s="411">
        <v>12400</v>
      </c>
      <c r="D1036" s="412">
        <f t="shared" ref="D1036:D1045" si="26">AVERAGE(B1036:C1036)</f>
        <v>12200</v>
      </c>
    </row>
    <row r="1037" spans="1:9" ht="15" customHeight="1">
      <c r="A1037" s="410">
        <v>40548</v>
      </c>
      <c r="B1037" s="411">
        <v>12000</v>
      </c>
      <c r="C1037" s="411">
        <v>12400</v>
      </c>
      <c r="D1037" s="412">
        <f t="shared" si="26"/>
        <v>12200</v>
      </c>
    </row>
    <row r="1038" spans="1:9" ht="15" customHeight="1">
      <c r="A1038" s="410">
        <v>40549</v>
      </c>
      <c r="B1038" s="411">
        <v>12000</v>
      </c>
      <c r="C1038" s="411">
        <v>12400</v>
      </c>
      <c r="D1038" s="412">
        <f t="shared" si="26"/>
        <v>12200</v>
      </c>
    </row>
    <row r="1039" spans="1:9" ht="15" customHeight="1">
      <c r="A1039" s="410">
        <v>40550</v>
      </c>
      <c r="B1039" s="411">
        <v>12400</v>
      </c>
      <c r="C1039" s="411">
        <v>12800</v>
      </c>
      <c r="D1039" s="412">
        <f t="shared" si="26"/>
        <v>12600</v>
      </c>
    </row>
    <row r="1040" spans="1:9" ht="15" customHeight="1">
      <c r="A1040" s="410">
        <v>40553</v>
      </c>
      <c r="B1040" s="411">
        <v>12400</v>
      </c>
      <c r="C1040" s="411">
        <v>12800</v>
      </c>
      <c r="D1040" s="412">
        <f t="shared" si="26"/>
        <v>12600</v>
      </c>
    </row>
    <row r="1041" spans="1:9" ht="15" customHeight="1">
      <c r="A1041" s="410">
        <v>40554</v>
      </c>
      <c r="B1041" s="411">
        <v>12400</v>
      </c>
      <c r="C1041" s="411">
        <v>12800</v>
      </c>
      <c r="D1041" s="412">
        <f t="shared" si="26"/>
        <v>12600</v>
      </c>
    </row>
    <row r="1042" spans="1:9" ht="15" customHeight="1">
      <c r="A1042" s="410">
        <v>40555</v>
      </c>
      <c r="B1042" s="411">
        <v>12400</v>
      </c>
      <c r="C1042" s="411">
        <v>12800</v>
      </c>
      <c r="D1042" s="412">
        <f t="shared" si="26"/>
        <v>12600</v>
      </c>
    </row>
    <row r="1043" spans="1:9" ht="15" customHeight="1">
      <c r="A1043" s="410">
        <v>40556</v>
      </c>
      <c r="B1043" s="411">
        <v>12400</v>
      </c>
      <c r="C1043" s="411">
        <v>12800</v>
      </c>
      <c r="D1043" s="412">
        <f t="shared" si="26"/>
        <v>12600</v>
      </c>
    </row>
    <row r="1044" spans="1:9" ht="15" customHeight="1">
      <c r="A1044" s="410">
        <v>40557</v>
      </c>
      <c r="B1044" s="411">
        <v>12800</v>
      </c>
      <c r="C1044" s="411">
        <v>13300</v>
      </c>
      <c r="D1044" s="412">
        <f t="shared" si="26"/>
        <v>13050</v>
      </c>
    </row>
    <row r="1045" spans="1:9" ht="15" customHeight="1">
      <c r="A1045" s="410">
        <v>40560</v>
      </c>
      <c r="B1045" s="411">
        <v>12800</v>
      </c>
      <c r="C1045" s="411">
        <v>13300</v>
      </c>
      <c r="D1045" s="412">
        <f t="shared" si="26"/>
        <v>13050</v>
      </c>
    </row>
    <row r="1046" spans="1:9" ht="15" customHeight="1">
      <c r="A1046" s="410">
        <v>40561</v>
      </c>
      <c r="B1046" s="411">
        <v>12800</v>
      </c>
      <c r="C1046" s="411">
        <v>13300</v>
      </c>
      <c r="D1046" s="412">
        <f t="shared" ref="D1046:D1051" si="27">AVERAGE(B1046:C1046)</f>
        <v>13050</v>
      </c>
    </row>
    <row r="1047" spans="1:9" ht="15" customHeight="1">
      <c r="A1047" s="410">
        <v>40562</v>
      </c>
      <c r="B1047" s="411">
        <v>12800</v>
      </c>
      <c r="C1047" s="411">
        <v>13300</v>
      </c>
      <c r="D1047" s="412">
        <f t="shared" si="27"/>
        <v>13050</v>
      </c>
    </row>
    <row r="1048" spans="1:9" ht="15" customHeight="1">
      <c r="A1048" s="410">
        <v>40563</v>
      </c>
      <c r="B1048" s="411">
        <v>12800</v>
      </c>
      <c r="C1048" s="411">
        <v>13300</v>
      </c>
      <c r="D1048" s="412">
        <f t="shared" si="27"/>
        <v>13050</v>
      </c>
    </row>
    <row r="1049" spans="1:9" ht="15" customHeight="1">
      <c r="A1049" s="410">
        <v>40564</v>
      </c>
      <c r="B1049" s="411">
        <v>13000</v>
      </c>
      <c r="C1049" s="411">
        <v>13500</v>
      </c>
      <c r="D1049" s="412">
        <f t="shared" si="27"/>
        <v>13250</v>
      </c>
    </row>
    <row r="1050" spans="1:9" ht="15" customHeight="1">
      <c r="A1050" s="410">
        <v>40567</v>
      </c>
      <c r="B1050" s="411">
        <v>13000</v>
      </c>
      <c r="C1050" s="411">
        <v>13500</v>
      </c>
      <c r="D1050" s="412">
        <f t="shared" si="27"/>
        <v>13250</v>
      </c>
    </row>
    <row r="1051" spans="1:9" ht="15" customHeight="1">
      <c r="A1051" s="410">
        <v>40568</v>
      </c>
      <c r="B1051" s="411">
        <v>13000</v>
      </c>
      <c r="C1051" s="411">
        <v>13500</v>
      </c>
      <c r="D1051" s="412">
        <f t="shared" si="27"/>
        <v>13250</v>
      </c>
    </row>
    <row r="1052" spans="1:9" ht="15" customHeight="1">
      <c r="A1052" s="410">
        <v>40569</v>
      </c>
      <c r="B1052" s="411">
        <v>13000</v>
      </c>
      <c r="C1052" s="411">
        <v>13500</v>
      </c>
      <c r="D1052" s="412">
        <f t="shared" ref="D1052:D1059" si="28">AVERAGE(B1052:C1052)</f>
        <v>13250</v>
      </c>
    </row>
    <row r="1053" spans="1:9" ht="15" customHeight="1">
      <c r="A1053" s="410">
        <v>40570</v>
      </c>
      <c r="B1053" s="411">
        <v>13500</v>
      </c>
      <c r="C1053" s="411">
        <v>14000</v>
      </c>
      <c r="D1053" s="412">
        <f t="shared" si="28"/>
        <v>13750</v>
      </c>
    </row>
    <row r="1054" spans="1:9" ht="15" customHeight="1">
      <c r="A1054" s="410">
        <v>40571</v>
      </c>
      <c r="B1054" s="411">
        <v>13500</v>
      </c>
      <c r="C1054" s="411">
        <v>14000</v>
      </c>
      <c r="D1054" s="412">
        <f t="shared" si="28"/>
        <v>13750</v>
      </c>
    </row>
    <row r="1055" spans="1:9" ht="15" customHeight="1" thickBot="1">
      <c r="A1055" s="415">
        <v>40574</v>
      </c>
      <c r="B1055" s="416">
        <v>13500</v>
      </c>
      <c r="C1055" s="416">
        <v>14000</v>
      </c>
      <c r="D1055" s="417">
        <f t="shared" si="28"/>
        <v>13750</v>
      </c>
      <c r="E1055" s="435">
        <f>AVERAGE(D1036:D1055)</f>
        <v>12955</v>
      </c>
      <c r="F1055" s="435"/>
      <c r="G1055" s="419"/>
      <c r="H1055" s="429"/>
      <c r="I1055" s="433"/>
    </row>
    <row r="1056" spans="1:9" ht="15" customHeight="1">
      <c r="A1056" s="410">
        <v>40575</v>
      </c>
      <c r="B1056" s="411">
        <v>13500</v>
      </c>
      <c r="C1056" s="411">
        <v>14000</v>
      </c>
      <c r="D1056" s="412">
        <f t="shared" si="28"/>
        <v>13750</v>
      </c>
    </row>
    <row r="1057" spans="1:4" ht="15" customHeight="1">
      <c r="A1057" s="410">
        <v>40576</v>
      </c>
      <c r="B1057" s="411">
        <v>13500</v>
      </c>
      <c r="C1057" s="411">
        <v>14000</v>
      </c>
      <c r="D1057" s="412">
        <f t="shared" si="28"/>
        <v>13750</v>
      </c>
    </row>
    <row r="1058" spans="1:4" ht="15" customHeight="1">
      <c r="A1058" s="410">
        <v>40577</v>
      </c>
      <c r="B1058" s="411">
        <v>13500</v>
      </c>
      <c r="C1058" s="411">
        <v>14000</v>
      </c>
      <c r="D1058" s="412">
        <f t="shared" si="28"/>
        <v>13750</v>
      </c>
    </row>
    <row r="1059" spans="1:4" ht="15" customHeight="1">
      <c r="A1059" s="410">
        <v>40578</v>
      </c>
      <c r="B1059" s="411">
        <v>13500</v>
      </c>
      <c r="C1059" s="411">
        <v>14000</v>
      </c>
      <c r="D1059" s="412">
        <f t="shared" si="28"/>
        <v>13750</v>
      </c>
    </row>
    <row r="1060" spans="1:4" ht="15" customHeight="1">
      <c r="A1060" s="410">
        <v>40581</v>
      </c>
      <c r="B1060" s="411">
        <v>13500</v>
      </c>
      <c r="C1060" s="411">
        <v>14000</v>
      </c>
      <c r="D1060" s="412">
        <f t="shared" ref="D1060:D1065" si="29">AVERAGE(B1060:C1060)</f>
        <v>13750</v>
      </c>
    </row>
    <row r="1061" spans="1:4" ht="15" customHeight="1">
      <c r="A1061" s="410">
        <v>40582</v>
      </c>
      <c r="B1061" s="411">
        <v>13500</v>
      </c>
      <c r="C1061" s="411">
        <v>14000</v>
      </c>
      <c r="D1061" s="412">
        <f t="shared" si="29"/>
        <v>13750</v>
      </c>
    </row>
    <row r="1062" spans="1:4" ht="15" customHeight="1">
      <c r="A1062" s="410">
        <v>40583</v>
      </c>
      <c r="B1062" s="411">
        <v>13500</v>
      </c>
      <c r="C1062" s="411">
        <v>14000</v>
      </c>
      <c r="D1062" s="412">
        <f t="shared" si="29"/>
        <v>13750</v>
      </c>
    </row>
    <row r="1063" spans="1:4" ht="15" customHeight="1">
      <c r="A1063" s="410">
        <v>40584</v>
      </c>
      <c r="B1063" s="411">
        <v>13500</v>
      </c>
      <c r="C1063" s="411">
        <v>14000</v>
      </c>
      <c r="D1063" s="412">
        <f t="shared" si="29"/>
        <v>13750</v>
      </c>
    </row>
    <row r="1064" spans="1:4" ht="15" customHeight="1">
      <c r="A1064" s="410">
        <v>40585</v>
      </c>
      <c r="B1064" s="411">
        <v>13600</v>
      </c>
      <c r="C1064" s="411">
        <v>14200</v>
      </c>
      <c r="D1064" s="412">
        <f t="shared" si="29"/>
        <v>13900</v>
      </c>
    </row>
    <row r="1065" spans="1:4" ht="15" customHeight="1">
      <c r="A1065" s="410">
        <v>40588</v>
      </c>
      <c r="B1065" s="411">
        <v>13600</v>
      </c>
      <c r="C1065" s="411">
        <v>14200</v>
      </c>
      <c r="D1065" s="412">
        <f t="shared" si="29"/>
        <v>13900</v>
      </c>
    </row>
    <row r="1066" spans="1:4" ht="15" customHeight="1">
      <c r="A1066" s="410">
        <v>40589</v>
      </c>
      <c r="B1066" s="411">
        <v>13600</v>
      </c>
      <c r="C1066" s="411">
        <v>14200</v>
      </c>
      <c r="D1066" s="412">
        <f t="shared" ref="D1066:D1071" si="30">AVERAGE(B1066:C1066)</f>
        <v>13900</v>
      </c>
    </row>
    <row r="1067" spans="1:4" ht="15" customHeight="1">
      <c r="A1067" s="410">
        <v>40590</v>
      </c>
      <c r="B1067" s="411">
        <v>13600</v>
      </c>
      <c r="C1067" s="411">
        <v>14200</v>
      </c>
      <c r="D1067" s="412">
        <f t="shared" si="30"/>
        <v>13900</v>
      </c>
    </row>
    <row r="1068" spans="1:4" ht="15" customHeight="1">
      <c r="A1068" s="410">
        <v>40591</v>
      </c>
      <c r="B1068" s="411">
        <v>13600</v>
      </c>
      <c r="C1068" s="411">
        <v>14200</v>
      </c>
      <c r="D1068" s="412">
        <f t="shared" si="30"/>
        <v>13900</v>
      </c>
    </row>
    <row r="1069" spans="1:4" ht="15" customHeight="1">
      <c r="A1069" s="410">
        <v>40592</v>
      </c>
      <c r="B1069" s="411">
        <v>13600</v>
      </c>
      <c r="C1069" s="411">
        <v>14400</v>
      </c>
      <c r="D1069" s="412">
        <f t="shared" si="30"/>
        <v>14000</v>
      </c>
    </row>
    <row r="1070" spans="1:4" ht="15" customHeight="1">
      <c r="A1070" s="410">
        <v>40595</v>
      </c>
      <c r="B1070" s="411">
        <v>13600</v>
      </c>
      <c r="C1070" s="411">
        <v>14400</v>
      </c>
      <c r="D1070" s="412">
        <f t="shared" si="30"/>
        <v>14000</v>
      </c>
    </row>
    <row r="1071" spans="1:4" ht="15" customHeight="1">
      <c r="A1071" s="410">
        <v>40596</v>
      </c>
      <c r="B1071" s="411">
        <v>13600</v>
      </c>
      <c r="C1071" s="411">
        <v>14400</v>
      </c>
      <c r="D1071" s="412">
        <f t="shared" si="30"/>
        <v>14000</v>
      </c>
    </row>
    <row r="1072" spans="1:4" ht="15" customHeight="1">
      <c r="A1072" s="410">
        <v>40597</v>
      </c>
      <c r="B1072" s="411">
        <v>13600</v>
      </c>
      <c r="C1072" s="411">
        <v>14400</v>
      </c>
      <c r="D1072" s="412">
        <f t="shared" ref="D1072:D1077" si="31">AVERAGE(B1072:C1072)</f>
        <v>14000</v>
      </c>
    </row>
    <row r="1073" spans="1:9" ht="15" customHeight="1">
      <c r="A1073" s="410">
        <v>40598</v>
      </c>
      <c r="B1073" s="411">
        <v>13600</v>
      </c>
      <c r="C1073" s="411">
        <v>14400</v>
      </c>
      <c r="D1073" s="412">
        <f t="shared" si="31"/>
        <v>14000</v>
      </c>
    </row>
    <row r="1074" spans="1:9" ht="15" customHeight="1">
      <c r="A1074" s="410">
        <v>40599</v>
      </c>
      <c r="B1074" s="411">
        <v>13600</v>
      </c>
      <c r="C1074" s="411">
        <v>14400</v>
      </c>
      <c r="D1074" s="412">
        <f t="shared" si="31"/>
        <v>14000</v>
      </c>
    </row>
    <row r="1075" spans="1:9" ht="15" customHeight="1" thickBot="1">
      <c r="A1075" s="415">
        <v>40602</v>
      </c>
      <c r="B1075" s="416">
        <v>13600</v>
      </c>
      <c r="C1075" s="416">
        <v>14400</v>
      </c>
      <c r="D1075" s="417">
        <f t="shared" si="31"/>
        <v>14000</v>
      </c>
      <c r="E1075" s="435">
        <f>AVERAGE(D1056:D1075)</f>
        <v>13875</v>
      </c>
      <c r="F1075" s="435"/>
      <c r="G1075" s="419"/>
      <c r="H1075" s="429"/>
      <c r="I1075" s="433"/>
    </row>
    <row r="1076" spans="1:9" ht="15" customHeight="1">
      <c r="A1076" s="410">
        <v>40603</v>
      </c>
      <c r="B1076" s="411">
        <v>13600</v>
      </c>
      <c r="C1076" s="411">
        <v>14400</v>
      </c>
      <c r="D1076" s="412">
        <f t="shared" si="31"/>
        <v>14000</v>
      </c>
    </row>
    <row r="1077" spans="1:9" ht="15" customHeight="1">
      <c r="A1077" s="410">
        <v>40604</v>
      </c>
      <c r="B1077" s="411">
        <v>13600</v>
      </c>
      <c r="C1077" s="411">
        <v>14400</v>
      </c>
      <c r="D1077" s="412">
        <f t="shared" si="31"/>
        <v>14000</v>
      </c>
    </row>
    <row r="1078" spans="1:9" ht="15" customHeight="1">
      <c r="A1078" s="410">
        <v>40605</v>
      </c>
      <c r="B1078" s="411">
        <v>13600</v>
      </c>
      <c r="C1078" s="411">
        <v>14400</v>
      </c>
      <c r="D1078" s="412">
        <f t="shared" ref="D1078:D1083" si="32">AVERAGE(B1078:C1078)</f>
        <v>14000</v>
      </c>
    </row>
    <row r="1079" spans="1:9" ht="15" customHeight="1">
      <c r="A1079" s="410">
        <v>40606</v>
      </c>
      <c r="B1079" s="411">
        <v>14600</v>
      </c>
      <c r="C1079" s="411">
        <v>15400</v>
      </c>
      <c r="D1079" s="412">
        <f t="shared" si="32"/>
        <v>15000</v>
      </c>
    </row>
    <row r="1080" spans="1:9" ht="15" customHeight="1">
      <c r="A1080" s="410">
        <v>40609</v>
      </c>
      <c r="B1080" s="411">
        <v>14600</v>
      </c>
      <c r="C1080" s="411">
        <v>15400</v>
      </c>
      <c r="D1080" s="412">
        <f t="shared" si="32"/>
        <v>15000</v>
      </c>
    </row>
    <row r="1081" spans="1:9" ht="15" customHeight="1">
      <c r="A1081" s="410">
        <v>40610</v>
      </c>
      <c r="B1081" s="411">
        <v>14600</v>
      </c>
      <c r="C1081" s="411">
        <v>15400</v>
      </c>
      <c r="D1081" s="412">
        <f t="shared" si="32"/>
        <v>15000</v>
      </c>
    </row>
    <row r="1082" spans="1:9" ht="15" customHeight="1">
      <c r="A1082" s="410">
        <v>40611</v>
      </c>
      <c r="B1082" s="411">
        <v>14600</v>
      </c>
      <c r="C1082" s="411">
        <v>15400</v>
      </c>
      <c r="D1082" s="412">
        <f t="shared" si="32"/>
        <v>15000</v>
      </c>
    </row>
    <row r="1083" spans="1:9" ht="15" customHeight="1">
      <c r="A1083" s="410">
        <v>40612</v>
      </c>
      <c r="B1083" s="411">
        <v>15000</v>
      </c>
      <c r="C1083" s="411">
        <v>15700</v>
      </c>
      <c r="D1083" s="412">
        <f t="shared" si="32"/>
        <v>15350</v>
      </c>
    </row>
    <row r="1084" spans="1:9" ht="15" customHeight="1">
      <c r="A1084" s="410">
        <v>40613</v>
      </c>
      <c r="B1084" s="411">
        <v>15000</v>
      </c>
      <c r="C1084" s="411">
        <v>15700</v>
      </c>
      <c r="D1084" s="412">
        <f t="shared" ref="D1084:D1089" si="33">AVERAGE(B1084:C1084)</f>
        <v>15350</v>
      </c>
    </row>
    <row r="1085" spans="1:9" ht="15" customHeight="1">
      <c r="A1085" s="410">
        <v>40616</v>
      </c>
      <c r="B1085" s="411">
        <v>15000</v>
      </c>
      <c r="C1085" s="411">
        <v>15700</v>
      </c>
      <c r="D1085" s="412">
        <f t="shared" si="33"/>
        <v>15350</v>
      </c>
    </row>
    <row r="1086" spans="1:9" ht="15" customHeight="1">
      <c r="A1086" s="410">
        <v>40617</v>
      </c>
      <c r="B1086" s="411">
        <v>15000</v>
      </c>
      <c r="C1086" s="411">
        <v>15700</v>
      </c>
      <c r="D1086" s="412">
        <f t="shared" si="33"/>
        <v>15350</v>
      </c>
    </row>
    <row r="1087" spans="1:9" ht="15" customHeight="1">
      <c r="A1087" s="410">
        <v>40618</v>
      </c>
      <c r="B1087" s="411">
        <v>15000</v>
      </c>
      <c r="C1087" s="411">
        <v>15700</v>
      </c>
      <c r="D1087" s="412">
        <f t="shared" si="33"/>
        <v>15350</v>
      </c>
    </row>
    <row r="1088" spans="1:9" ht="15" customHeight="1">
      <c r="A1088" s="410">
        <v>40619</v>
      </c>
      <c r="B1088" s="411">
        <v>15000</v>
      </c>
      <c r="C1088" s="411">
        <v>15700</v>
      </c>
      <c r="D1088" s="412">
        <f t="shared" si="33"/>
        <v>15350</v>
      </c>
    </row>
    <row r="1089" spans="1:9" ht="15" customHeight="1">
      <c r="A1089" s="410">
        <v>40620</v>
      </c>
      <c r="B1089" s="411">
        <v>15500</v>
      </c>
      <c r="C1089" s="411">
        <v>16000</v>
      </c>
      <c r="D1089" s="412">
        <f t="shared" si="33"/>
        <v>15750</v>
      </c>
    </row>
    <row r="1090" spans="1:9" ht="15" customHeight="1">
      <c r="A1090" s="410">
        <v>40623</v>
      </c>
      <c r="B1090" s="411">
        <v>15500</v>
      </c>
      <c r="C1090" s="411">
        <v>16000</v>
      </c>
      <c r="D1090" s="412">
        <f t="shared" ref="D1090:D1095" si="34">AVERAGE(B1090:C1090)</f>
        <v>15750</v>
      </c>
    </row>
    <row r="1091" spans="1:9" ht="15" customHeight="1">
      <c r="A1091" s="410">
        <v>40624</v>
      </c>
      <c r="B1091" s="411">
        <v>15500</v>
      </c>
      <c r="C1091" s="411">
        <v>16000</v>
      </c>
      <c r="D1091" s="412">
        <f t="shared" si="34"/>
        <v>15750</v>
      </c>
    </row>
    <row r="1092" spans="1:9" ht="15" customHeight="1">
      <c r="A1092" s="410">
        <v>40625</v>
      </c>
      <c r="B1092" s="411">
        <v>15500</v>
      </c>
      <c r="C1092" s="411">
        <v>16000</v>
      </c>
      <c r="D1092" s="412">
        <f t="shared" si="34"/>
        <v>15750</v>
      </c>
    </row>
    <row r="1093" spans="1:9" ht="15" customHeight="1">
      <c r="A1093" s="410">
        <v>40626</v>
      </c>
      <c r="B1093" s="411">
        <v>15500</v>
      </c>
      <c r="C1093" s="411">
        <v>16000</v>
      </c>
      <c r="D1093" s="412">
        <f t="shared" si="34"/>
        <v>15750</v>
      </c>
    </row>
    <row r="1094" spans="1:9" ht="15" customHeight="1">
      <c r="A1094" s="410">
        <v>40627</v>
      </c>
      <c r="B1094" s="411">
        <v>15500</v>
      </c>
      <c r="C1094" s="411">
        <v>16000</v>
      </c>
      <c r="D1094" s="412">
        <f t="shared" si="34"/>
        <v>15750</v>
      </c>
    </row>
    <row r="1095" spans="1:9" ht="15" customHeight="1">
      <c r="A1095" s="410">
        <v>40630</v>
      </c>
      <c r="B1095" s="411">
        <v>15500</v>
      </c>
      <c r="C1095" s="411">
        <v>16000</v>
      </c>
      <c r="D1095" s="412">
        <f t="shared" si="34"/>
        <v>15750</v>
      </c>
    </row>
    <row r="1096" spans="1:9" ht="15" customHeight="1">
      <c r="A1096" s="410">
        <v>40631</v>
      </c>
      <c r="B1096" s="411">
        <v>15500</v>
      </c>
      <c r="C1096" s="411">
        <v>16000</v>
      </c>
      <c r="D1096" s="412">
        <f t="shared" ref="D1096:D1101" si="35">AVERAGE(B1096:C1096)</f>
        <v>15750</v>
      </c>
    </row>
    <row r="1097" spans="1:9" ht="15" customHeight="1">
      <c r="A1097" s="410">
        <v>40632</v>
      </c>
      <c r="B1097" s="411">
        <v>15500</v>
      </c>
      <c r="C1097" s="411">
        <v>16000</v>
      </c>
      <c r="D1097" s="412">
        <f t="shared" si="35"/>
        <v>15750</v>
      </c>
    </row>
    <row r="1098" spans="1:9" ht="15" customHeight="1" thickBot="1">
      <c r="A1098" s="415">
        <v>40633</v>
      </c>
      <c r="B1098" s="416">
        <v>15500</v>
      </c>
      <c r="C1098" s="416">
        <v>16000</v>
      </c>
      <c r="D1098" s="417">
        <f t="shared" si="35"/>
        <v>15750</v>
      </c>
      <c r="E1098" s="435">
        <f>AVERAGE(D1076:D1098)</f>
        <v>15286.95652173913</v>
      </c>
      <c r="F1098" s="435"/>
      <c r="G1098" s="419">
        <f>AVERAGE(D1036:D1098)</f>
        <v>14098.412698412698</v>
      </c>
      <c r="H1098" s="429"/>
      <c r="I1098" s="433"/>
    </row>
    <row r="1099" spans="1:9" ht="15" customHeight="1">
      <c r="A1099" s="410">
        <v>40634</v>
      </c>
      <c r="B1099" s="411">
        <v>16500</v>
      </c>
      <c r="C1099" s="411">
        <v>17000</v>
      </c>
      <c r="D1099" s="412">
        <f t="shared" si="35"/>
        <v>16750</v>
      </c>
    </row>
    <row r="1100" spans="1:9" ht="15" customHeight="1">
      <c r="A1100" s="410">
        <v>40637</v>
      </c>
      <c r="B1100" s="411">
        <v>16500</v>
      </c>
      <c r="C1100" s="411">
        <v>17000</v>
      </c>
      <c r="D1100" s="412">
        <f t="shared" si="35"/>
        <v>16750</v>
      </c>
    </row>
    <row r="1101" spans="1:9" ht="15" customHeight="1">
      <c r="A1101" s="410">
        <v>40638</v>
      </c>
      <c r="B1101" s="411">
        <v>16500</v>
      </c>
      <c r="C1101" s="411">
        <v>17000</v>
      </c>
      <c r="D1101" s="412">
        <f t="shared" si="35"/>
        <v>16750</v>
      </c>
    </row>
    <row r="1102" spans="1:9" ht="15" customHeight="1">
      <c r="A1102" s="410">
        <v>40639</v>
      </c>
      <c r="B1102" s="411">
        <v>16500</v>
      </c>
      <c r="C1102" s="411">
        <v>17000</v>
      </c>
      <c r="D1102" s="412">
        <f t="shared" ref="D1102:D1107" si="36">AVERAGE(B1102:C1102)</f>
        <v>16750</v>
      </c>
    </row>
    <row r="1103" spans="1:9" ht="15" customHeight="1">
      <c r="A1103" s="410">
        <v>40640</v>
      </c>
      <c r="B1103" s="411">
        <v>16500</v>
      </c>
      <c r="C1103" s="411">
        <v>17000</v>
      </c>
      <c r="D1103" s="412">
        <f t="shared" si="36"/>
        <v>16750</v>
      </c>
    </row>
    <row r="1104" spans="1:9" ht="15" customHeight="1">
      <c r="A1104" s="410">
        <v>40641</v>
      </c>
      <c r="B1104" s="411">
        <v>16800</v>
      </c>
      <c r="C1104" s="411">
        <v>17300</v>
      </c>
      <c r="D1104" s="412">
        <f t="shared" si="36"/>
        <v>17050</v>
      </c>
    </row>
    <row r="1105" spans="1:9" ht="15" customHeight="1">
      <c r="A1105" s="410">
        <v>40644</v>
      </c>
      <c r="B1105" s="411">
        <v>16800</v>
      </c>
      <c r="C1105" s="411">
        <v>17300</v>
      </c>
      <c r="D1105" s="412">
        <f t="shared" si="36"/>
        <v>17050</v>
      </c>
    </row>
    <row r="1106" spans="1:9" ht="15" customHeight="1">
      <c r="A1106" s="410">
        <v>40645</v>
      </c>
      <c r="B1106" s="411">
        <v>16800</v>
      </c>
      <c r="C1106" s="411">
        <v>17300</v>
      </c>
      <c r="D1106" s="412">
        <f t="shared" si="36"/>
        <v>17050</v>
      </c>
    </row>
    <row r="1107" spans="1:9" ht="15" customHeight="1">
      <c r="A1107" s="410">
        <v>40646</v>
      </c>
      <c r="B1107" s="411">
        <v>16800</v>
      </c>
      <c r="C1107" s="411">
        <v>17300</v>
      </c>
      <c r="D1107" s="412">
        <f t="shared" si="36"/>
        <v>17050</v>
      </c>
    </row>
    <row r="1108" spans="1:9" ht="15" customHeight="1">
      <c r="A1108" s="410">
        <v>40647</v>
      </c>
      <c r="B1108" s="411">
        <v>16800</v>
      </c>
      <c r="C1108" s="411">
        <v>17300</v>
      </c>
      <c r="D1108" s="412">
        <f t="shared" ref="D1108:D1113" si="37">AVERAGE(B1108:C1108)</f>
        <v>17050</v>
      </c>
    </row>
    <row r="1109" spans="1:9" ht="15" customHeight="1">
      <c r="A1109" s="410">
        <v>40648</v>
      </c>
      <c r="B1109" s="411">
        <v>16800</v>
      </c>
      <c r="C1109" s="411">
        <v>17300</v>
      </c>
      <c r="D1109" s="412">
        <f t="shared" si="37"/>
        <v>17050</v>
      </c>
    </row>
    <row r="1110" spans="1:9" ht="15" customHeight="1">
      <c r="A1110" s="410">
        <v>40651</v>
      </c>
      <c r="B1110" s="411">
        <v>16800</v>
      </c>
      <c r="C1110" s="411">
        <v>17300</v>
      </c>
      <c r="D1110" s="412">
        <f t="shared" si="37"/>
        <v>17050</v>
      </c>
    </row>
    <row r="1111" spans="1:9" ht="15" customHeight="1">
      <c r="A1111" s="410">
        <v>40652</v>
      </c>
      <c r="B1111" s="411">
        <v>16800</v>
      </c>
      <c r="C1111" s="411">
        <v>17300</v>
      </c>
      <c r="D1111" s="412">
        <f t="shared" si="37"/>
        <v>17050</v>
      </c>
    </row>
    <row r="1112" spans="1:9" ht="15" customHeight="1">
      <c r="A1112" s="410">
        <v>40653</v>
      </c>
      <c r="B1112" s="411">
        <v>16800</v>
      </c>
      <c r="C1112" s="411">
        <v>17300</v>
      </c>
      <c r="D1112" s="412">
        <f t="shared" si="37"/>
        <v>17050</v>
      </c>
    </row>
    <row r="1113" spans="1:9" ht="15" customHeight="1">
      <c r="A1113" s="410">
        <v>40654</v>
      </c>
      <c r="B1113" s="411">
        <v>16800</v>
      </c>
      <c r="C1113" s="411">
        <v>17300</v>
      </c>
      <c r="D1113" s="412">
        <f t="shared" si="37"/>
        <v>17050</v>
      </c>
    </row>
    <row r="1114" spans="1:9" ht="15" customHeight="1">
      <c r="A1114" s="410">
        <v>40655</v>
      </c>
      <c r="B1114" s="773" t="s">
        <v>83</v>
      </c>
      <c r="C1114" s="773"/>
      <c r="D1114" s="773"/>
      <c r="E1114" s="773"/>
      <c r="F1114" s="773"/>
      <c r="G1114" s="773"/>
      <c r="H1114" s="773"/>
      <c r="I1114" s="773"/>
    </row>
    <row r="1115" spans="1:9" ht="15" customHeight="1">
      <c r="A1115" s="410">
        <v>40658</v>
      </c>
      <c r="B1115" s="773"/>
      <c r="C1115" s="773"/>
      <c r="D1115" s="773"/>
      <c r="E1115" s="773"/>
      <c r="F1115" s="773"/>
      <c r="G1115" s="773"/>
      <c r="H1115" s="773"/>
      <c r="I1115" s="773"/>
    </row>
    <row r="1116" spans="1:9" ht="15" customHeight="1">
      <c r="A1116" s="410">
        <v>40659</v>
      </c>
      <c r="B1116" s="411">
        <v>16800</v>
      </c>
      <c r="C1116" s="411">
        <v>17300</v>
      </c>
      <c r="D1116" s="412">
        <f>AVERAGE(B1116:C1116)</f>
        <v>17050</v>
      </c>
    </row>
    <row r="1117" spans="1:9" ht="15" customHeight="1">
      <c r="A1117" s="410">
        <v>40660</v>
      </c>
      <c r="B1117" s="411">
        <v>16800</v>
      </c>
      <c r="C1117" s="411">
        <v>17300</v>
      </c>
      <c r="D1117" s="412">
        <f>AVERAGE(B1117:C1117)</f>
        <v>17050</v>
      </c>
    </row>
    <row r="1118" spans="1:9" ht="15" customHeight="1">
      <c r="A1118" s="410">
        <v>40661</v>
      </c>
      <c r="B1118" s="411">
        <v>16800</v>
      </c>
      <c r="C1118" s="411">
        <v>17300</v>
      </c>
      <c r="D1118" s="412">
        <f>AVERAGE(B1118:C1118)</f>
        <v>17050</v>
      </c>
      <c r="E1118" s="436">
        <f>AVERAGE(D1099:D1118)</f>
        <v>16966.666666666668</v>
      </c>
      <c r="F1118" s="436"/>
    </row>
    <row r="1119" spans="1:9" ht="15" customHeight="1" thickBot="1">
      <c r="A1119" s="415">
        <v>40662</v>
      </c>
      <c r="B1119" s="774" t="s">
        <v>84</v>
      </c>
      <c r="C1119" s="774"/>
      <c r="D1119" s="774"/>
      <c r="E1119" s="774"/>
      <c r="F1119" s="774"/>
      <c r="G1119" s="774"/>
      <c r="H1119" s="774"/>
      <c r="I1119" s="774"/>
    </row>
    <row r="1120" spans="1:9" ht="15" customHeight="1">
      <c r="A1120" s="410">
        <v>40665</v>
      </c>
      <c r="B1120" s="775" t="s">
        <v>84</v>
      </c>
      <c r="C1120" s="775"/>
      <c r="D1120" s="775"/>
      <c r="E1120" s="775"/>
      <c r="F1120" s="775"/>
      <c r="G1120" s="775"/>
      <c r="H1120" s="775"/>
      <c r="I1120" s="775"/>
    </row>
    <row r="1121" spans="1:4" ht="15" customHeight="1">
      <c r="A1121" s="410">
        <v>40666</v>
      </c>
      <c r="B1121" s="411">
        <v>16800</v>
      </c>
      <c r="C1121" s="411">
        <v>17300</v>
      </c>
      <c r="D1121" s="412">
        <f t="shared" ref="D1121:D1126" si="38">AVERAGE(B1121:C1121)</f>
        <v>17050</v>
      </c>
    </row>
    <row r="1122" spans="1:4" ht="15" customHeight="1">
      <c r="A1122" s="410">
        <v>40667</v>
      </c>
      <c r="B1122" s="411">
        <v>16800</v>
      </c>
      <c r="C1122" s="411">
        <v>17300</v>
      </c>
      <c r="D1122" s="412">
        <f t="shared" si="38"/>
        <v>17050</v>
      </c>
    </row>
    <row r="1123" spans="1:4" ht="15" customHeight="1">
      <c r="A1123" s="410">
        <v>40668</v>
      </c>
      <c r="B1123" s="411">
        <v>16800</v>
      </c>
      <c r="C1123" s="411">
        <v>17300</v>
      </c>
      <c r="D1123" s="412">
        <f t="shared" si="38"/>
        <v>17050</v>
      </c>
    </row>
    <row r="1124" spans="1:4" ht="15" customHeight="1">
      <c r="A1124" s="410">
        <v>40669</v>
      </c>
      <c r="B1124" s="411">
        <v>16000</v>
      </c>
      <c r="C1124" s="411">
        <v>16500</v>
      </c>
      <c r="D1124" s="412">
        <f t="shared" si="38"/>
        <v>16250</v>
      </c>
    </row>
    <row r="1125" spans="1:4" ht="15" customHeight="1">
      <c r="A1125" s="410">
        <v>40672</v>
      </c>
      <c r="B1125" s="411">
        <v>16000</v>
      </c>
      <c r="C1125" s="411">
        <v>16500</v>
      </c>
      <c r="D1125" s="412">
        <f t="shared" si="38"/>
        <v>16250</v>
      </c>
    </row>
    <row r="1126" spans="1:4" ht="15" customHeight="1">
      <c r="A1126" s="410">
        <v>40673</v>
      </c>
      <c r="B1126" s="411">
        <v>16000</v>
      </c>
      <c r="C1126" s="411">
        <v>16500</v>
      </c>
      <c r="D1126" s="412">
        <f t="shared" si="38"/>
        <v>16250</v>
      </c>
    </row>
    <row r="1127" spans="1:4" ht="15" customHeight="1">
      <c r="A1127" s="410">
        <v>40674</v>
      </c>
      <c r="B1127" s="411">
        <v>16000</v>
      </c>
      <c r="C1127" s="411">
        <v>16500</v>
      </c>
      <c r="D1127" s="412">
        <f t="shared" ref="D1127:D1132" si="39">AVERAGE(B1127:C1127)</f>
        <v>16250</v>
      </c>
    </row>
    <row r="1128" spans="1:4" ht="15" customHeight="1">
      <c r="A1128" s="410">
        <v>40675</v>
      </c>
      <c r="B1128" s="411">
        <v>16000</v>
      </c>
      <c r="C1128" s="411">
        <v>16500</v>
      </c>
      <c r="D1128" s="412">
        <f t="shared" si="39"/>
        <v>16250</v>
      </c>
    </row>
    <row r="1129" spans="1:4" ht="15" customHeight="1">
      <c r="A1129" s="410">
        <v>40676</v>
      </c>
      <c r="B1129" s="411">
        <v>16000</v>
      </c>
      <c r="C1129" s="411">
        <v>16500</v>
      </c>
      <c r="D1129" s="412">
        <f t="shared" si="39"/>
        <v>16250</v>
      </c>
    </row>
    <row r="1130" spans="1:4" ht="15" customHeight="1">
      <c r="A1130" s="410">
        <v>40679</v>
      </c>
      <c r="B1130" s="411">
        <v>16000</v>
      </c>
      <c r="C1130" s="411">
        <v>16500</v>
      </c>
      <c r="D1130" s="412">
        <f t="shared" si="39"/>
        <v>16250</v>
      </c>
    </row>
    <row r="1131" spans="1:4" ht="15" customHeight="1">
      <c r="A1131" s="410">
        <v>40680</v>
      </c>
      <c r="B1131" s="411">
        <v>16000</v>
      </c>
      <c r="C1131" s="411">
        <v>16500</v>
      </c>
      <c r="D1131" s="412">
        <f t="shared" si="39"/>
        <v>16250</v>
      </c>
    </row>
    <row r="1132" spans="1:4" ht="15" customHeight="1">
      <c r="A1132" s="410">
        <v>40681</v>
      </c>
      <c r="B1132" s="411">
        <v>16000</v>
      </c>
      <c r="C1132" s="411">
        <v>16500</v>
      </c>
      <c r="D1132" s="412">
        <f t="shared" si="39"/>
        <v>16250</v>
      </c>
    </row>
    <row r="1133" spans="1:4" ht="15" customHeight="1">
      <c r="A1133" s="410">
        <v>40682</v>
      </c>
      <c r="B1133" s="411">
        <v>16000</v>
      </c>
      <c r="C1133" s="411">
        <v>16500</v>
      </c>
      <c r="D1133" s="412">
        <f t="shared" ref="D1133:D1138" si="40">AVERAGE(B1133:C1133)</f>
        <v>16250</v>
      </c>
    </row>
    <row r="1134" spans="1:4" ht="15" customHeight="1">
      <c r="A1134" s="410">
        <v>40683</v>
      </c>
      <c r="B1134" s="411">
        <v>16000</v>
      </c>
      <c r="C1134" s="411">
        <v>16500</v>
      </c>
      <c r="D1134" s="412">
        <f t="shared" si="40"/>
        <v>16250</v>
      </c>
    </row>
    <row r="1135" spans="1:4" ht="15" customHeight="1">
      <c r="A1135" s="410">
        <v>40686</v>
      </c>
      <c r="B1135" s="411">
        <v>16000</v>
      </c>
      <c r="C1135" s="411">
        <v>16500</v>
      </c>
      <c r="D1135" s="412">
        <f t="shared" si="40"/>
        <v>16250</v>
      </c>
    </row>
    <row r="1136" spans="1:4" ht="15" customHeight="1">
      <c r="A1136" s="410">
        <v>40687</v>
      </c>
      <c r="B1136" s="411">
        <v>16000</v>
      </c>
      <c r="C1136" s="411">
        <v>16500</v>
      </c>
      <c r="D1136" s="412">
        <f t="shared" si="40"/>
        <v>16250</v>
      </c>
    </row>
    <row r="1137" spans="1:9" ht="15" customHeight="1">
      <c r="A1137" s="410">
        <v>40688</v>
      </c>
      <c r="B1137" s="411">
        <v>16000</v>
      </c>
      <c r="C1137" s="411">
        <v>16500</v>
      </c>
      <c r="D1137" s="412">
        <f t="shared" si="40"/>
        <v>16250</v>
      </c>
    </row>
    <row r="1138" spans="1:9" ht="15" customHeight="1">
      <c r="A1138" s="410">
        <v>40689</v>
      </c>
      <c r="B1138" s="411">
        <v>16000</v>
      </c>
      <c r="C1138" s="411">
        <v>16500</v>
      </c>
      <c r="D1138" s="412">
        <f t="shared" si="40"/>
        <v>16250</v>
      </c>
    </row>
    <row r="1139" spans="1:9" ht="15" customHeight="1">
      <c r="A1139" s="410">
        <v>40690</v>
      </c>
      <c r="B1139" s="411">
        <v>16000</v>
      </c>
      <c r="C1139" s="411">
        <v>16500</v>
      </c>
      <c r="D1139" s="412">
        <f>AVERAGE(B1139:C1139)</f>
        <v>16250</v>
      </c>
    </row>
    <row r="1140" spans="1:9" ht="15" customHeight="1">
      <c r="A1140" s="410">
        <v>40693</v>
      </c>
      <c r="B1140" s="772" t="s">
        <v>84</v>
      </c>
      <c r="C1140" s="772"/>
      <c r="D1140" s="772"/>
      <c r="E1140" s="772"/>
      <c r="F1140" s="772"/>
      <c r="G1140" s="772"/>
      <c r="H1140" s="772"/>
      <c r="I1140" s="772"/>
    </row>
    <row r="1141" spans="1:9" ht="15" customHeight="1" thickBot="1">
      <c r="A1141" s="415">
        <v>40694</v>
      </c>
      <c r="B1141" s="416">
        <v>16000</v>
      </c>
      <c r="C1141" s="416">
        <v>16500</v>
      </c>
      <c r="D1141" s="417">
        <f t="shared" ref="D1141:D1146" si="41">AVERAGE(B1141:C1141)</f>
        <v>16250</v>
      </c>
      <c r="E1141" s="435">
        <f>AVERAGE(D1120:D1141)</f>
        <v>16370</v>
      </c>
      <c r="F1141" s="435"/>
      <c r="G1141" s="419"/>
      <c r="H1141" s="429"/>
      <c r="I1141" s="433"/>
    </row>
    <row r="1142" spans="1:9" ht="15" customHeight="1">
      <c r="A1142" s="410">
        <v>40695</v>
      </c>
      <c r="B1142" s="411">
        <v>16000</v>
      </c>
      <c r="C1142" s="411">
        <v>16500</v>
      </c>
      <c r="D1142" s="412">
        <f t="shared" si="41"/>
        <v>16250</v>
      </c>
    </row>
    <row r="1143" spans="1:9" ht="15" customHeight="1">
      <c r="A1143" s="410">
        <v>40696</v>
      </c>
      <c r="B1143" s="411">
        <v>16000</v>
      </c>
      <c r="C1143" s="411">
        <v>16500</v>
      </c>
      <c r="D1143" s="412">
        <f t="shared" si="41"/>
        <v>16250</v>
      </c>
    </row>
    <row r="1144" spans="1:9" ht="15" customHeight="1">
      <c r="A1144" s="410">
        <v>40697</v>
      </c>
      <c r="B1144" s="411">
        <v>15500</v>
      </c>
      <c r="C1144" s="411">
        <v>16000</v>
      </c>
      <c r="D1144" s="412">
        <f t="shared" si="41"/>
        <v>15750</v>
      </c>
    </row>
    <row r="1145" spans="1:9" ht="15" customHeight="1">
      <c r="A1145" s="410">
        <v>40700</v>
      </c>
      <c r="B1145" s="411">
        <v>15500</v>
      </c>
      <c r="C1145" s="411">
        <v>16000</v>
      </c>
      <c r="D1145" s="412">
        <f t="shared" si="41"/>
        <v>15750</v>
      </c>
    </row>
    <row r="1146" spans="1:9" ht="15" customHeight="1">
      <c r="A1146" s="410">
        <v>40701</v>
      </c>
      <c r="B1146" s="411">
        <v>15500</v>
      </c>
      <c r="C1146" s="411">
        <v>16000</v>
      </c>
      <c r="D1146" s="412">
        <f t="shared" si="41"/>
        <v>15750</v>
      </c>
    </row>
    <row r="1147" spans="1:9" ht="15" customHeight="1">
      <c r="A1147" s="410">
        <v>40702</v>
      </c>
      <c r="B1147" s="411">
        <v>15500</v>
      </c>
      <c r="C1147" s="411">
        <v>16000</v>
      </c>
      <c r="D1147" s="412">
        <f t="shared" ref="D1147:D1152" si="42">AVERAGE(B1147:C1147)</f>
        <v>15750</v>
      </c>
    </row>
    <row r="1148" spans="1:9" ht="15" customHeight="1">
      <c r="A1148" s="410">
        <v>40703</v>
      </c>
      <c r="B1148" s="411">
        <v>15500</v>
      </c>
      <c r="C1148" s="411">
        <v>16000</v>
      </c>
      <c r="D1148" s="412">
        <f t="shared" si="42"/>
        <v>15750</v>
      </c>
    </row>
    <row r="1149" spans="1:9" ht="15" customHeight="1">
      <c r="A1149" s="410">
        <v>40704</v>
      </c>
      <c r="B1149" s="411">
        <v>15500</v>
      </c>
      <c r="C1149" s="411">
        <v>16000</v>
      </c>
      <c r="D1149" s="412">
        <f t="shared" si="42"/>
        <v>15750</v>
      </c>
    </row>
    <row r="1150" spans="1:9" ht="15" customHeight="1">
      <c r="A1150" s="410">
        <v>40707</v>
      </c>
      <c r="B1150" s="411">
        <v>15500</v>
      </c>
      <c r="C1150" s="411">
        <v>16000</v>
      </c>
      <c r="D1150" s="412">
        <f t="shared" si="42"/>
        <v>15750</v>
      </c>
    </row>
    <row r="1151" spans="1:9" ht="15" customHeight="1">
      <c r="A1151" s="410">
        <v>40708</v>
      </c>
      <c r="B1151" s="411">
        <v>15500</v>
      </c>
      <c r="C1151" s="411">
        <v>16000</v>
      </c>
      <c r="D1151" s="412">
        <f t="shared" si="42"/>
        <v>15750</v>
      </c>
    </row>
    <row r="1152" spans="1:9" ht="15" customHeight="1">
      <c r="A1152" s="410">
        <v>40709</v>
      </c>
      <c r="B1152" s="411">
        <v>15500</v>
      </c>
      <c r="C1152" s="411">
        <v>16000</v>
      </c>
      <c r="D1152" s="412">
        <f t="shared" si="42"/>
        <v>15750</v>
      </c>
    </row>
    <row r="1153" spans="1:9" ht="15" customHeight="1">
      <c r="A1153" s="410">
        <v>40710</v>
      </c>
      <c r="B1153" s="411">
        <v>15500</v>
      </c>
      <c r="C1153" s="411">
        <v>16000</v>
      </c>
      <c r="D1153" s="412">
        <f t="shared" ref="D1153:D1158" si="43">AVERAGE(B1153:C1153)</f>
        <v>15750</v>
      </c>
    </row>
    <row r="1154" spans="1:9" ht="15" customHeight="1">
      <c r="A1154" s="410">
        <v>40711</v>
      </c>
      <c r="B1154" s="411">
        <v>15500</v>
      </c>
      <c r="C1154" s="411">
        <v>16000</v>
      </c>
      <c r="D1154" s="412">
        <f t="shared" si="43"/>
        <v>15750</v>
      </c>
    </row>
    <row r="1155" spans="1:9" ht="15" customHeight="1">
      <c r="A1155" s="410">
        <v>40714</v>
      </c>
      <c r="B1155" s="411">
        <v>15500</v>
      </c>
      <c r="C1155" s="411">
        <v>16000</v>
      </c>
      <c r="D1155" s="412">
        <f t="shared" si="43"/>
        <v>15750</v>
      </c>
    </row>
    <row r="1156" spans="1:9" ht="15" customHeight="1">
      <c r="A1156" s="410">
        <v>40715</v>
      </c>
      <c r="B1156" s="411">
        <v>15500</v>
      </c>
      <c r="C1156" s="411">
        <v>16000</v>
      </c>
      <c r="D1156" s="412">
        <f t="shared" si="43"/>
        <v>15750</v>
      </c>
    </row>
    <row r="1157" spans="1:9" ht="15" customHeight="1">
      <c r="A1157" s="410">
        <v>40716</v>
      </c>
      <c r="B1157" s="411">
        <v>15500</v>
      </c>
      <c r="C1157" s="411">
        <v>16000</v>
      </c>
      <c r="D1157" s="412">
        <f t="shared" si="43"/>
        <v>15750</v>
      </c>
    </row>
    <row r="1158" spans="1:9" ht="15" customHeight="1">
      <c r="A1158" s="410">
        <v>40717</v>
      </c>
      <c r="B1158" s="411">
        <v>15500</v>
      </c>
      <c r="C1158" s="411">
        <v>16000</v>
      </c>
      <c r="D1158" s="412">
        <f t="shared" si="43"/>
        <v>15750</v>
      </c>
    </row>
    <row r="1159" spans="1:9" ht="15" customHeight="1">
      <c r="A1159" s="410">
        <v>40718</v>
      </c>
      <c r="B1159" s="411">
        <v>14000</v>
      </c>
      <c r="C1159" s="411">
        <v>15000</v>
      </c>
      <c r="D1159" s="412">
        <f t="shared" ref="D1159:D1164" si="44">AVERAGE(B1159:C1159)</f>
        <v>14500</v>
      </c>
    </row>
    <row r="1160" spans="1:9" ht="15" customHeight="1">
      <c r="A1160" s="410">
        <v>40721</v>
      </c>
      <c r="B1160" s="411">
        <v>14000</v>
      </c>
      <c r="C1160" s="411">
        <v>15000</v>
      </c>
      <c r="D1160" s="412">
        <f t="shared" si="44"/>
        <v>14500</v>
      </c>
    </row>
    <row r="1161" spans="1:9" ht="15" customHeight="1">
      <c r="A1161" s="410">
        <v>40722</v>
      </c>
      <c r="B1161" s="411">
        <v>14000</v>
      </c>
      <c r="C1161" s="411">
        <v>15000</v>
      </c>
      <c r="D1161" s="412">
        <f t="shared" si="44"/>
        <v>14500</v>
      </c>
    </row>
    <row r="1162" spans="1:9" ht="15" customHeight="1">
      <c r="A1162" s="410">
        <v>40723</v>
      </c>
      <c r="B1162" s="411">
        <v>14000</v>
      </c>
      <c r="C1162" s="411">
        <v>15000</v>
      </c>
      <c r="D1162" s="412">
        <f t="shared" si="44"/>
        <v>14500</v>
      </c>
    </row>
    <row r="1163" spans="1:9" ht="15" customHeight="1" thickBot="1">
      <c r="A1163" s="415">
        <v>40724</v>
      </c>
      <c r="B1163" s="416">
        <v>14000</v>
      </c>
      <c r="C1163" s="416">
        <v>15000</v>
      </c>
      <c r="D1163" s="417">
        <f t="shared" si="44"/>
        <v>14500</v>
      </c>
      <c r="E1163" s="435">
        <f>AVERAGE(D1142:D1163)</f>
        <v>15511.363636363636</v>
      </c>
      <c r="F1163" s="435"/>
      <c r="G1163" s="419">
        <f>AVERAGE(D1099:D1163)</f>
        <v>16234.166666666666</v>
      </c>
      <c r="H1163" s="429"/>
      <c r="I1163" s="433"/>
    </row>
    <row r="1164" spans="1:9" ht="15" customHeight="1">
      <c r="A1164" s="410">
        <v>40725</v>
      </c>
      <c r="B1164" s="411">
        <v>13500</v>
      </c>
      <c r="C1164" s="411">
        <v>14500</v>
      </c>
      <c r="D1164" s="412">
        <f t="shared" si="44"/>
        <v>14000</v>
      </c>
    </row>
    <row r="1165" spans="1:9" ht="15" customHeight="1">
      <c r="A1165" s="410">
        <v>40728</v>
      </c>
      <c r="B1165" s="411">
        <v>13500</v>
      </c>
      <c r="C1165" s="411">
        <v>14500</v>
      </c>
      <c r="D1165" s="412">
        <f t="shared" ref="D1165:D1170" si="45">AVERAGE(B1165:C1165)</f>
        <v>14000</v>
      </c>
    </row>
    <row r="1166" spans="1:9" ht="15" customHeight="1">
      <c r="A1166" s="410">
        <v>40729</v>
      </c>
      <c r="B1166" s="411">
        <v>13500</v>
      </c>
      <c r="C1166" s="411">
        <v>14500</v>
      </c>
      <c r="D1166" s="412">
        <f t="shared" si="45"/>
        <v>14000</v>
      </c>
    </row>
    <row r="1167" spans="1:9" ht="15" customHeight="1">
      <c r="A1167" s="410">
        <v>40730</v>
      </c>
      <c r="B1167" s="411">
        <v>13500</v>
      </c>
      <c r="C1167" s="411">
        <v>14500</v>
      </c>
      <c r="D1167" s="412">
        <f t="shared" si="45"/>
        <v>14000</v>
      </c>
    </row>
    <row r="1168" spans="1:9" ht="15" customHeight="1">
      <c r="A1168" s="410">
        <v>40731</v>
      </c>
      <c r="B1168" s="411">
        <v>13500</v>
      </c>
      <c r="C1168" s="411">
        <v>14500</v>
      </c>
      <c r="D1168" s="412">
        <f t="shared" si="45"/>
        <v>14000</v>
      </c>
    </row>
    <row r="1169" spans="1:9" ht="15" customHeight="1">
      <c r="A1169" s="410">
        <v>40732</v>
      </c>
      <c r="B1169" s="411">
        <v>13500</v>
      </c>
      <c r="C1169" s="411">
        <v>14500</v>
      </c>
      <c r="D1169" s="412">
        <f t="shared" si="45"/>
        <v>14000</v>
      </c>
    </row>
    <row r="1170" spans="1:9" ht="15" customHeight="1">
      <c r="A1170" s="410">
        <v>40735</v>
      </c>
      <c r="B1170" s="411">
        <v>13500</v>
      </c>
      <c r="C1170" s="411">
        <v>14500</v>
      </c>
      <c r="D1170" s="412">
        <f t="shared" si="45"/>
        <v>14000</v>
      </c>
    </row>
    <row r="1171" spans="1:9" ht="15" customHeight="1">
      <c r="A1171" s="410">
        <v>40736</v>
      </c>
      <c r="B1171" s="411">
        <v>13500</v>
      </c>
      <c r="C1171" s="411">
        <v>14500</v>
      </c>
      <c r="D1171" s="412">
        <f t="shared" ref="D1171:D1176" si="46">AVERAGE(B1171:C1171)</f>
        <v>14000</v>
      </c>
    </row>
    <row r="1172" spans="1:9" ht="15" customHeight="1">
      <c r="A1172" s="410">
        <v>40737</v>
      </c>
      <c r="B1172" s="411">
        <v>13500</v>
      </c>
      <c r="C1172" s="411">
        <v>14500</v>
      </c>
      <c r="D1172" s="412">
        <f t="shared" si="46"/>
        <v>14000</v>
      </c>
    </row>
    <row r="1173" spans="1:9" ht="15" customHeight="1">
      <c r="A1173" s="410">
        <v>40738</v>
      </c>
      <c r="B1173" s="411">
        <v>13500</v>
      </c>
      <c r="C1173" s="411">
        <v>14500</v>
      </c>
      <c r="D1173" s="412">
        <f t="shared" si="46"/>
        <v>14000</v>
      </c>
    </row>
    <row r="1174" spans="1:9" ht="15" customHeight="1">
      <c r="A1174" s="410">
        <v>40739</v>
      </c>
      <c r="B1174" s="411">
        <v>13500</v>
      </c>
      <c r="C1174" s="411">
        <v>14500</v>
      </c>
      <c r="D1174" s="412">
        <f t="shared" si="46"/>
        <v>14000</v>
      </c>
    </row>
    <row r="1175" spans="1:9" ht="15" customHeight="1">
      <c r="A1175" s="410">
        <v>40742</v>
      </c>
      <c r="B1175" s="411">
        <v>13500</v>
      </c>
      <c r="C1175" s="411">
        <v>14500</v>
      </c>
      <c r="D1175" s="412">
        <f t="shared" si="46"/>
        <v>14000</v>
      </c>
    </row>
    <row r="1176" spans="1:9" ht="15" customHeight="1">
      <c r="A1176" s="410">
        <v>40743</v>
      </c>
      <c r="B1176" s="411">
        <v>13500</v>
      </c>
      <c r="C1176" s="411">
        <v>14500</v>
      </c>
      <c r="D1176" s="412">
        <f t="shared" si="46"/>
        <v>14000</v>
      </c>
    </row>
    <row r="1177" spans="1:9" ht="15" customHeight="1">
      <c r="A1177" s="410">
        <v>40744</v>
      </c>
      <c r="B1177" s="411">
        <v>13500</v>
      </c>
      <c r="C1177" s="411">
        <v>14500</v>
      </c>
      <c r="D1177" s="412">
        <f t="shared" ref="D1177:D1182" si="47">AVERAGE(B1177:C1177)</f>
        <v>14000</v>
      </c>
    </row>
    <row r="1178" spans="1:9" ht="15" customHeight="1">
      <c r="A1178" s="410">
        <v>40745</v>
      </c>
      <c r="B1178" s="411">
        <v>13500</v>
      </c>
      <c r="C1178" s="411">
        <v>14500</v>
      </c>
      <c r="D1178" s="412">
        <f t="shared" si="47"/>
        <v>14000</v>
      </c>
    </row>
    <row r="1179" spans="1:9" ht="15" customHeight="1">
      <c r="A1179" s="410">
        <v>40746</v>
      </c>
      <c r="B1179" s="411">
        <v>13500</v>
      </c>
      <c r="C1179" s="411">
        <v>14500</v>
      </c>
      <c r="D1179" s="412">
        <f t="shared" si="47"/>
        <v>14000</v>
      </c>
    </row>
    <row r="1180" spans="1:9" ht="15" customHeight="1">
      <c r="A1180" s="410">
        <v>40749</v>
      </c>
      <c r="B1180" s="411">
        <v>13500</v>
      </c>
      <c r="C1180" s="411">
        <v>14500</v>
      </c>
      <c r="D1180" s="412">
        <f t="shared" si="47"/>
        <v>14000</v>
      </c>
    </row>
    <row r="1181" spans="1:9" ht="15" customHeight="1">
      <c r="A1181" s="410">
        <v>40750</v>
      </c>
      <c r="B1181" s="411">
        <v>14000</v>
      </c>
      <c r="C1181" s="411">
        <v>14500</v>
      </c>
      <c r="D1181" s="412">
        <f t="shared" si="47"/>
        <v>14250</v>
      </c>
    </row>
    <row r="1182" spans="1:9" ht="15" customHeight="1">
      <c r="A1182" s="410">
        <v>40751</v>
      </c>
      <c r="B1182" s="411">
        <v>14000</v>
      </c>
      <c r="C1182" s="411">
        <v>14500</v>
      </c>
      <c r="D1182" s="412">
        <f t="shared" si="47"/>
        <v>14250</v>
      </c>
    </row>
    <row r="1183" spans="1:9" ht="15" customHeight="1">
      <c r="A1183" s="410">
        <v>40752</v>
      </c>
      <c r="B1183" s="411">
        <v>14000</v>
      </c>
      <c r="C1183" s="411">
        <v>14500</v>
      </c>
      <c r="D1183" s="412">
        <f t="shared" ref="D1183:D1188" si="48">AVERAGE(B1183:C1183)</f>
        <v>14250</v>
      </c>
    </row>
    <row r="1184" spans="1:9" ht="15" customHeight="1" thickBot="1">
      <c r="A1184" s="415">
        <v>40753</v>
      </c>
      <c r="B1184" s="416">
        <v>14500</v>
      </c>
      <c r="C1184" s="416">
        <v>15000</v>
      </c>
      <c r="D1184" s="417">
        <f t="shared" si="48"/>
        <v>14750</v>
      </c>
      <c r="E1184" s="435">
        <f>AVERAGE(D1164:D1184)</f>
        <v>14071.428571428571</v>
      </c>
      <c r="F1184" s="435"/>
      <c r="G1184" s="419"/>
      <c r="H1184" s="429"/>
      <c r="I1184" s="433"/>
    </row>
    <row r="1185" spans="1:4" ht="15" customHeight="1">
      <c r="A1185" s="410">
        <v>40756</v>
      </c>
      <c r="B1185" s="411">
        <v>14500</v>
      </c>
      <c r="C1185" s="411">
        <v>15000</v>
      </c>
      <c r="D1185" s="412">
        <f t="shared" si="48"/>
        <v>14750</v>
      </c>
    </row>
    <row r="1186" spans="1:4" ht="15" customHeight="1">
      <c r="A1186" s="410">
        <v>40757</v>
      </c>
      <c r="B1186" s="411">
        <v>14500</v>
      </c>
      <c r="C1186" s="411">
        <v>15000</v>
      </c>
      <c r="D1186" s="412">
        <f t="shared" si="48"/>
        <v>14750</v>
      </c>
    </row>
    <row r="1187" spans="1:4" ht="15" customHeight="1">
      <c r="A1187" s="410">
        <v>40758</v>
      </c>
      <c r="B1187" s="411">
        <v>14500</v>
      </c>
      <c r="C1187" s="411">
        <v>15000</v>
      </c>
      <c r="D1187" s="412">
        <f t="shared" si="48"/>
        <v>14750</v>
      </c>
    </row>
    <row r="1188" spans="1:4" ht="15" customHeight="1">
      <c r="A1188" s="410">
        <v>40759</v>
      </c>
      <c r="B1188" s="411">
        <v>14500</v>
      </c>
      <c r="C1188" s="411">
        <v>15000</v>
      </c>
      <c r="D1188" s="412">
        <f t="shared" si="48"/>
        <v>14750</v>
      </c>
    </row>
    <row r="1189" spans="1:4" ht="15" customHeight="1">
      <c r="A1189" s="410">
        <v>40760</v>
      </c>
      <c r="B1189" s="411">
        <v>14500</v>
      </c>
      <c r="C1189" s="411">
        <v>15000</v>
      </c>
      <c r="D1189" s="412">
        <f t="shared" ref="D1189:D1195" si="49">AVERAGE(B1189:C1189)</f>
        <v>14750</v>
      </c>
    </row>
    <row r="1190" spans="1:4" ht="15" customHeight="1">
      <c r="A1190" s="410">
        <v>40763</v>
      </c>
      <c r="B1190" s="411">
        <v>14500</v>
      </c>
      <c r="C1190" s="411">
        <v>15000</v>
      </c>
      <c r="D1190" s="412">
        <f t="shared" si="49"/>
        <v>14750</v>
      </c>
    </row>
    <row r="1191" spans="1:4" ht="15" customHeight="1">
      <c r="A1191" s="410">
        <v>40764</v>
      </c>
      <c r="B1191" s="411">
        <v>14500</v>
      </c>
      <c r="C1191" s="411">
        <v>15000</v>
      </c>
      <c r="D1191" s="412">
        <f t="shared" si="49"/>
        <v>14750</v>
      </c>
    </row>
    <row r="1192" spans="1:4" ht="15" customHeight="1">
      <c r="A1192" s="410">
        <v>40765</v>
      </c>
      <c r="B1192" s="411">
        <v>14500</v>
      </c>
      <c r="C1192" s="411">
        <v>15000</v>
      </c>
      <c r="D1192" s="412">
        <f t="shared" si="49"/>
        <v>14750</v>
      </c>
    </row>
    <row r="1193" spans="1:4" ht="15" customHeight="1">
      <c r="A1193" s="410">
        <v>40766</v>
      </c>
      <c r="B1193" s="411">
        <v>14500</v>
      </c>
      <c r="C1193" s="411">
        <v>15000</v>
      </c>
      <c r="D1193" s="412">
        <f t="shared" si="49"/>
        <v>14750</v>
      </c>
    </row>
    <row r="1194" spans="1:4" ht="15" customHeight="1">
      <c r="A1194" s="410">
        <v>40767</v>
      </c>
      <c r="B1194" s="411">
        <v>14500</v>
      </c>
      <c r="C1194" s="411">
        <v>15000</v>
      </c>
      <c r="D1194" s="412">
        <f t="shared" si="49"/>
        <v>14750</v>
      </c>
    </row>
    <row r="1195" spans="1:4" ht="15" customHeight="1">
      <c r="A1195" s="410">
        <v>40770</v>
      </c>
      <c r="B1195" s="411">
        <v>14500</v>
      </c>
      <c r="C1195" s="411">
        <v>15000</v>
      </c>
      <c r="D1195" s="412">
        <f t="shared" si="49"/>
        <v>14750</v>
      </c>
    </row>
    <row r="1196" spans="1:4" ht="15" customHeight="1">
      <c r="A1196" s="410">
        <v>40771</v>
      </c>
      <c r="B1196" s="411">
        <v>14500</v>
      </c>
      <c r="C1196" s="411">
        <v>15000</v>
      </c>
      <c r="D1196" s="412">
        <f t="shared" ref="D1196:D1201" si="50">AVERAGE(B1196:C1196)</f>
        <v>14750</v>
      </c>
    </row>
    <row r="1197" spans="1:4" ht="15" customHeight="1">
      <c r="A1197" s="410">
        <v>40772</v>
      </c>
      <c r="B1197" s="411">
        <v>14500</v>
      </c>
      <c r="C1197" s="411">
        <v>15000</v>
      </c>
      <c r="D1197" s="412">
        <f t="shared" si="50"/>
        <v>14750</v>
      </c>
    </row>
    <row r="1198" spans="1:4" ht="15" customHeight="1">
      <c r="A1198" s="410">
        <v>40773</v>
      </c>
      <c r="B1198" s="411">
        <v>14500</v>
      </c>
      <c r="C1198" s="411">
        <v>15000</v>
      </c>
      <c r="D1198" s="412">
        <f t="shared" si="50"/>
        <v>14750</v>
      </c>
    </row>
    <row r="1199" spans="1:4" ht="15" customHeight="1">
      <c r="A1199" s="410">
        <v>40774</v>
      </c>
      <c r="B1199" s="411">
        <v>14500</v>
      </c>
      <c r="C1199" s="411">
        <v>15000</v>
      </c>
      <c r="D1199" s="412">
        <f t="shared" si="50"/>
        <v>14750</v>
      </c>
    </row>
    <row r="1200" spans="1:4" ht="15" customHeight="1">
      <c r="A1200" s="410">
        <v>40777</v>
      </c>
      <c r="B1200" s="411">
        <v>14500</v>
      </c>
      <c r="C1200" s="411">
        <v>15000</v>
      </c>
      <c r="D1200" s="412">
        <f t="shared" si="50"/>
        <v>14750</v>
      </c>
    </row>
    <row r="1201" spans="1:9" ht="15" customHeight="1">
      <c r="A1201" s="410">
        <v>40778</v>
      </c>
      <c r="B1201" s="411">
        <v>14500</v>
      </c>
      <c r="C1201" s="411">
        <v>15000</v>
      </c>
      <c r="D1201" s="412">
        <f t="shared" si="50"/>
        <v>14750</v>
      </c>
    </row>
    <row r="1202" spans="1:9" ht="15" customHeight="1">
      <c r="A1202" s="410">
        <v>40779</v>
      </c>
      <c r="B1202" s="411">
        <v>14500</v>
      </c>
      <c r="C1202" s="411">
        <v>15000</v>
      </c>
      <c r="D1202" s="412">
        <f>AVERAGE(B1202:C1202)</f>
        <v>14750</v>
      </c>
    </row>
    <row r="1203" spans="1:9" ht="15" customHeight="1">
      <c r="A1203" s="410">
        <v>40780</v>
      </c>
      <c r="B1203" s="411">
        <v>14500</v>
      </c>
      <c r="C1203" s="411">
        <v>15000</v>
      </c>
      <c r="D1203" s="412">
        <f>AVERAGE(B1203:C1203)</f>
        <v>14750</v>
      </c>
    </row>
    <row r="1204" spans="1:9" ht="15" customHeight="1">
      <c r="A1204" s="410">
        <v>40781</v>
      </c>
      <c r="B1204" s="411">
        <v>14500</v>
      </c>
      <c r="C1204" s="411">
        <v>15000</v>
      </c>
      <c r="D1204" s="412">
        <f>AVERAGE(B1204:C1204)</f>
        <v>14750</v>
      </c>
    </row>
    <row r="1205" spans="1:9" ht="15" customHeight="1">
      <c r="A1205" s="410">
        <v>40784</v>
      </c>
      <c r="B1205" s="772" t="s">
        <v>84</v>
      </c>
      <c r="C1205" s="772"/>
      <c r="D1205" s="772"/>
      <c r="E1205" s="772"/>
      <c r="F1205" s="772"/>
      <c r="G1205" s="772"/>
      <c r="H1205" s="772"/>
      <c r="I1205" s="772"/>
    </row>
    <row r="1206" spans="1:9" ht="15" customHeight="1">
      <c r="A1206" s="410">
        <v>40785</v>
      </c>
      <c r="B1206" s="420">
        <v>14500</v>
      </c>
      <c r="C1206" s="420">
        <v>15000</v>
      </c>
      <c r="D1206" s="421">
        <f t="shared" ref="D1206:D1211" si="51">AVERAGE(B1206:C1206)</f>
        <v>14750</v>
      </c>
      <c r="E1206" s="422"/>
      <c r="F1206" s="422"/>
      <c r="G1206" s="440"/>
      <c r="I1206" s="441"/>
    </row>
    <row r="1207" spans="1:9" ht="15" customHeight="1" thickBot="1">
      <c r="A1207" s="415">
        <v>40786</v>
      </c>
      <c r="B1207" s="416">
        <v>14500</v>
      </c>
      <c r="C1207" s="416">
        <v>15000</v>
      </c>
      <c r="D1207" s="417">
        <f t="shared" si="51"/>
        <v>14750</v>
      </c>
      <c r="E1207" s="435">
        <f>AVERAGE(D1185:D1207)</f>
        <v>14750</v>
      </c>
      <c r="F1207" s="435"/>
      <c r="G1207" s="419"/>
      <c r="H1207" s="429"/>
      <c r="I1207" s="433"/>
    </row>
    <row r="1208" spans="1:9" ht="15" customHeight="1">
      <c r="A1208" s="410">
        <v>40787</v>
      </c>
      <c r="B1208" s="411">
        <v>14500</v>
      </c>
      <c r="C1208" s="411">
        <v>15000</v>
      </c>
      <c r="D1208" s="412">
        <f t="shared" si="51"/>
        <v>14750</v>
      </c>
    </row>
    <row r="1209" spans="1:9" ht="15" customHeight="1">
      <c r="A1209" s="410">
        <v>40788</v>
      </c>
      <c r="B1209" s="411">
        <v>14500</v>
      </c>
      <c r="C1209" s="411">
        <v>15000</v>
      </c>
      <c r="D1209" s="412">
        <f t="shared" si="51"/>
        <v>14750</v>
      </c>
    </row>
    <row r="1210" spans="1:9" ht="15" customHeight="1">
      <c r="A1210" s="410">
        <v>40791</v>
      </c>
      <c r="B1210" s="411">
        <v>14500</v>
      </c>
      <c r="C1210" s="411">
        <v>15000</v>
      </c>
      <c r="D1210" s="412">
        <f t="shared" si="51"/>
        <v>14750</v>
      </c>
    </row>
    <row r="1211" spans="1:9" ht="15" customHeight="1">
      <c r="A1211" s="410">
        <v>40792</v>
      </c>
      <c r="B1211" s="411">
        <v>14500</v>
      </c>
      <c r="C1211" s="411">
        <v>15000</v>
      </c>
      <c r="D1211" s="412">
        <f t="shared" si="51"/>
        <v>14750</v>
      </c>
    </row>
    <row r="1212" spans="1:9" ht="15" customHeight="1">
      <c r="A1212" s="410">
        <v>40793</v>
      </c>
      <c r="B1212" s="411">
        <v>14500</v>
      </c>
      <c r="C1212" s="411">
        <v>15000</v>
      </c>
      <c r="D1212" s="412">
        <f t="shared" ref="D1212:D1217" si="52">AVERAGE(B1212:C1212)</f>
        <v>14750</v>
      </c>
    </row>
    <row r="1213" spans="1:9" ht="15" customHeight="1">
      <c r="A1213" s="410">
        <v>40794</v>
      </c>
      <c r="B1213" s="411">
        <v>14500</v>
      </c>
      <c r="C1213" s="411">
        <v>15000</v>
      </c>
      <c r="D1213" s="412">
        <f t="shared" si="52"/>
        <v>14750</v>
      </c>
    </row>
    <row r="1214" spans="1:9" ht="15" customHeight="1">
      <c r="A1214" s="410">
        <v>40795</v>
      </c>
      <c r="B1214" s="411">
        <v>15300</v>
      </c>
      <c r="C1214" s="411">
        <v>15800</v>
      </c>
      <c r="D1214" s="412">
        <f t="shared" si="52"/>
        <v>15550</v>
      </c>
    </row>
    <row r="1215" spans="1:9" ht="15" customHeight="1">
      <c r="A1215" s="410">
        <v>40798</v>
      </c>
      <c r="B1215" s="411">
        <v>15300</v>
      </c>
      <c r="C1215" s="411">
        <v>15800</v>
      </c>
      <c r="D1215" s="412">
        <f t="shared" si="52"/>
        <v>15550</v>
      </c>
    </row>
    <row r="1216" spans="1:9" ht="15" customHeight="1">
      <c r="A1216" s="410">
        <v>40799</v>
      </c>
      <c r="B1216" s="411">
        <v>15300</v>
      </c>
      <c r="C1216" s="411">
        <v>15800</v>
      </c>
      <c r="D1216" s="412">
        <f t="shared" si="52"/>
        <v>15550</v>
      </c>
    </row>
    <row r="1217" spans="1:9" ht="15" customHeight="1">
      <c r="A1217" s="410">
        <v>40800</v>
      </c>
      <c r="B1217" s="411">
        <v>15300</v>
      </c>
      <c r="C1217" s="411">
        <v>15800</v>
      </c>
      <c r="D1217" s="412">
        <f t="shared" si="52"/>
        <v>15550</v>
      </c>
    </row>
    <row r="1218" spans="1:9" ht="15" customHeight="1">
      <c r="A1218" s="410">
        <v>40801</v>
      </c>
      <c r="B1218" s="411">
        <v>15300</v>
      </c>
      <c r="C1218" s="411">
        <v>15800</v>
      </c>
      <c r="D1218" s="412">
        <f t="shared" ref="D1218:D1223" si="53">AVERAGE(B1218:C1218)</f>
        <v>15550</v>
      </c>
    </row>
    <row r="1219" spans="1:9" ht="15" customHeight="1">
      <c r="A1219" s="410">
        <v>40802</v>
      </c>
      <c r="B1219" s="411">
        <v>15300</v>
      </c>
      <c r="C1219" s="411">
        <v>15800</v>
      </c>
      <c r="D1219" s="412">
        <f t="shared" si="53"/>
        <v>15550</v>
      </c>
    </row>
    <row r="1220" spans="1:9" ht="15" customHeight="1">
      <c r="A1220" s="410">
        <v>40805</v>
      </c>
      <c r="B1220" s="411">
        <v>15300</v>
      </c>
      <c r="C1220" s="411">
        <v>15800</v>
      </c>
      <c r="D1220" s="412">
        <f t="shared" si="53"/>
        <v>15550</v>
      </c>
    </row>
    <row r="1221" spans="1:9" ht="15" customHeight="1">
      <c r="A1221" s="410">
        <v>40806</v>
      </c>
      <c r="B1221" s="411">
        <v>15300</v>
      </c>
      <c r="C1221" s="411">
        <v>15800</v>
      </c>
      <c r="D1221" s="412">
        <f t="shared" si="53"/>
        <v>15550</v>
      </c>
    </row>
    <row r="1222" spans="1:9" ht="15" customHeight="1">
      <c r="A1222" s="410">
        <v>40807</v>
      </c>
      <c r="B1222" s="411">
        <v>15300</v>
      </c>
      <c r="C1222" s="411">
        <v>15800</v>
      </c>
      <c r="D1222" s="412">
        <f t="shared" si="53"/>
        <v>15550</v>
      </c>
    </row>
    <row r="1223" spans="1:9" ht="15" customHeight="1">
      <c r="A1223" s="410">
        <v>40808</v>
      </c>
      <c r="B1223" s="411">
        <v>15300</v>
      </c>
      <c r="C1223" s="411">
        <v>15800</v>
      </c>
      <c r="D1223" s="412">
        <f t="shared" si="53"/>
        <v>15550</v>
      </c>
    </row>
    <row r="1224" spans="1:9" ht="15" customHeight="1">
      <c r="A1224" s="410">
        <v>40809</v>
      </c>
      <c r="B1224" s="411">
        <v>15300</v>
      </c>
      <c r="C1224" s="411">
        <v>15800</v>
      </c>
      <c r="D1224" s="412">
        <f t="shared" ref="D1224:D1230" si="54">AVERAGE(B1224:C1224)</f>
        <v>15550</v>
      </c>
    </row>
    <row r="1225" spans="1:9" ht="15" customHeight="1">
      <c r="A1225" s="410">
        <v>40812</v>
      </c>
      <c r="B1225" s="411">
        <v>15300</v>
      </c>
      <c r="C1225" s="411">
        <v>15800</v>
      </c>
      <c r="D1225" s="412">
        <f t="shared" si="54"/>
        <v>15550</v>
      </c>
    </row>
    <row r="1226" spans="1:9" ht="15" customHeight="1">
      <c r="A1226" s="410">
        <v>40813</v>
      </c>
      <c r="B1226" s="411">
        <v>15300</v>
      </c>
      <c r="C1226" s="411">
        <v>15800</v>
      </c>
      <c r="D1226" s="412">
        <f t="shared" si="54"/>
        <v>15550</v>
      </c>
    </row>
    <row r="1227" spans="1:9" ht="15" customHeight="1">
      <c r="A1227" s="410">
        <v>40814</v>
      </c>
      <c r="B1227" s="411">
        <v>15300</v>
      </c>
      <c r="C1227" s="411">
        <v>15800</v>
      </c>
      <c r="D1227" s="412">
        <f t="shared" si="54"/>
        <v>15550</v>
      </c>
    </row>
    <row r="1228" spans="1:9" ht="15" customHeight="1">
      <c r="A1228" s="410">
        <v>40815</v>
      </c>
      <c r="B1228" s="411">
        <v>15300</v>
      </c>
      <c r="C1228" s="411">
        <v>15800</v>
      </c>
      <c r="D1228" s="412">
        <f t="shared" si="54"/>
        <v>15550</v>
      </c>
    </row>
    <row r="1229" spans="1:9" ht="15" customHeight="1" thickBot="1">
      <c r="A1229" s="415">
        <v>40816</v>
      </c>
      <c r="B1229" s="416">
        <v>15300</v>
      </c>
      <c r="C1229" s="416">
        <v>15800</v>
      </c>
      <c r="D1229" s="417">
        <f t="shared" si="54"/>
        <v>15550</v>
      </c>
      <c r="E1229" s="435">
        <f>AVERAGE(D1208:D1229)</f>
        <v>15331.818181818182</v>
      </c>
      <c r="F1229" s="435"/>
      <c r="G1229" s="419">
        <f>AVERAGE(D1164:D1229)</f>
        <v>14727.692307692309</v>
      </c>
      <c r="H1229" s="429"/>
      <c r="I1229" s="433"/>
    </row>
    <row r="1230" spans="1:9" ht="15" customHeight="1">
      <c r="A1230" s="410">
        <v>40819</v>
      </c>
      <c r="B1230" s="411">
        <v>15300</v>
      </c>
      <c r="C1230" s="411">
        <v>15800</v>
      </c>
      <c r="D1230" s="412">
        <f t="shared" si="54"/>
        <v>15550</v>
      </c>
    </row>
    <row r="1231" spans="1:9" ht="15" customHeight="1">
      <c r="A1231" s="410">
        <v>40820</v>
      </c>
      <c r="B1231" s="411">
        <v>15300</v>
      </c>
      <c r="C1231" s="411">
        <v>15800</v>
      </c>
      <c r="D1231" s="412">
        <f t="shared" ref="D1231:D1236" si="55">AVERAGE(B1231:C1231)</f>
        <v>15550</v>
      </c>
    </row>
    <row r="1232" spans="1:9" ht="15" customHeight="1">
      <c r="A1232" s="410">
        <v>40821</v>
      </c>
      <c r="B1232" s="411">
        <v>15300</v>
      </c>
      <c r="C1232" s="411">
        <v>15800</v>
      </c>
      <c r="D1232" s="412">
        <f t="shared" si="55"/>
        <v>15550</v>
      </c>
    </row>
    <row r="1233" spans="1:4" ht="15" customHeight="1">
      <c r="A1233" s="410">
        <v>40822</v>
      </c>
      <c r="B1233" s="411">
        <v>15300</v>
      </c>
      <c r="C1233" s="411">
        <v>15800</v>
      </c>
      <c r="D1233" s="412">
        <f t="shared" si="55"/>
        <v>15550</v>
      </c>
    </row>
    <row r="1234" spans="1:4" ht="15" customHeight="1">
      <c r="A1234" s="410">
        <v>40823</v>
      </c>
      <c r="B1234" s="411">
        <v>15000</v>
      </c>
      <c r="C1234" s="411">
        <v>15600</v>
      </c>
      <c r="D1234" s="412">
        <f t="shared" si="55"/>
        <v>15300</v>
      </c>
    </row>
    <row r="1235" spans="1:4" ht="15" customHeight="1">
      <c r="A1235" s="410">
        <v>40826</v>
      </c>
      <c r="B1235" s="411">
        <v>15000</v>
      </c>
      <c r="C1235" s="411">
        <v>15600</v>
      </c>
      <c r="D1235" s="412">
        <f t="shared" si="55"/>
        <v>15300</v>
      </c>
    </row>
    <row r="1236" spans="1:4" ht="15" customHeight="1">
      <c r="A1236" s="410">
        <v>40827</v>
      </c>
      <c r="B1236" s="411">
        <v>15000</v>
      </c>
      <c r="C1236" s="411">
        <v>15600</v>
      </c>
      <c r="D1236" s="412">
        <f t="shared" si="55"/>
        <v>15300</v>
      </c>
    </row>
    <row r="1237" spans="1:4" ht="15" customHeight="1">
      <c r="A1237" s="410">
        <v>40828</v>
      </c>
      <c r="B1237" s="411">
        <v>15000</v>
      </c>
      <c r="C1237" s="411">
        <v>15600</v>
      </c>
      <c r="D1237" s="412">
        <f t="shared" ref="D1237:D1242" si="56">AVERAGE(B1237:C1237)</f>
        <v>15300</v>
      </c>
    </row>
    <row r="1238" spans="1:4" ht="15" customHeight="1">
      <c r="A1238" s="410">
        <v>40829</v>
      </c>
      <c r="B1238" s="411">
        <v>15000</v>
      </c>
      <c r="C1238" s="411">
        <v>15600</v>
      </c>
      <c r="D1238" s="412">
        <f t="shared" si="56"/>
        <v>15300</v>
      </c>
    </row>
    <row r="1239" spans="1:4" ht="15" customHeight="1">
      <c r="A1239" s="410">
        <v>40830</v>
      </c>
      <c r="B1239" s="411">
        <v>14600</v>
      </c>
      <c r="C1239" s="411">
        <v>15200</v>
      </c>
      <c r="D1239" s="412">
        <f t="shared" si="56"/>
        <v>14900</v>
      </c>
    </row>
    <row r="1240" spans="1:4" ht="15" customHeight="1">
      <c r="A1240" s="410">
        <v>40833</v>
      </c>
      <c r="B1240" s="411">
        <v>14600</v>
      </c>
      <c r="C1240" s="411">
        <v>15200</v>
      </c>
      <c r="D1240" s="412">
        <f t="shared" si="56"/>
        <v>14900</v>
      </c>
    </row>
    <row r="1241" spans="1:4" ht="15" customHeight="1">
      <c r="A1241" s="410">
        <v>40834</v>
      </c>
      <c r="B1241" s="411">
        <v>14600</v>
      </c>
      <c r="C1241" s="411">
        <v>15200</v>
      </c>
      <c r="D1241" s="412">
        <f t="shared" si="56"/>
        <v>14900</v>
      </c>
    </row>
    <row r="1242" spans="1:4" ht="15" customHeight="1">
      <c r="A1242" s="410">
        <v>40835</v>
      </c>
      <c r="B1242" s="411">
        <v>14600</v>
      </c>
      <c r="C1242" s="411">
        <v>15200</v>
      </c>
      <c r="D1242" s="412">
        <f t="shared" si="56"/>
        <v>14900</v>
      </c>
    </row>
    <row r="1243" spans="1:4" ht="15" customHeight="1">
      <c r="A1243" s="410">
        <v>40836</v>
      </c>
      <c r="B1243" s="411">
        <v>14600</v>
      </c>
      <c r="C1243" s="411">
        <v>15200</v>
      </c>
      <c r="D1243" s="412">
        <f t="shared" ref="D1243:D1248" si="57">AVERAGE(B1243:C1243)</f>
        <v>14900</v>
      </c>
    </row>
    <row r="1244" spans="1:4" ht="15" customHeight="1">
      <c r="A1244" s="410">
        <v>40837</v>
      </c>
      <c r="B1244" s="411">
        <v>14600</v>
      </c>
      <c r="C1244" s="411">
        <v>15200</v>
      </c>
      <c r="D1244" s="412">
        <f t="shared" si="57"/>
        <v>14900</v>
      </c>
    </row>
    <row r="1245" spans="1:4" ht="15" customHeight="1">
      <c r="A1245" s="410">
        <v>40840</v>
      </c>
      <c r="B1245" s="411">
        <v>14600</v>
      </c>
      <c r="C1245" s="411">
        <v>15200</v>
      </c>
      <c r="D1245" s="412">
        <f t="shared" si="57"/>
        <v>14900</v>
      </c>
    </row>
    <row r="1246" spans="1:4" ht="15" customHeight="1">
      <c r="A1246" s="410">
        <v>40841</v>
      </c>
      <c r="B1246" s="411">
        <v>14600</v>
      </c>
      <c r="C1246" s="411">
        <v>15200</v>
      </c>
      <c r="D1246" s="412">
        <f t="shared" si="57"/>
        <v>14900</v>
      </c>
    </row>
    <row r="1247" spans="1:4" ht="15" customHeight="1">
      <c r="A1247" s="410">
        <v>40842</v>
      </c>
      <c r="B1247" s="411">
        <v>14600</v>
      </c>
      <c r="C1247" s="411">
        <v>15200</v>
      </c>
      <c r="D1247" s="412">
        <f t="shared" si="57"/>
        <v>14900</v>
      </c>
    </row>
    <row r="1248" spans="1:4" ht="15" customHeight="1">
      <c r="A1248" s="410">
        <v>40843</v>
      </c>
      <c r="B1248" s="411">
        <v>14600</v>
      </c>
      <c r="C1248" s="411">
        <v>15200</v>
      </c>
      <c r="D1248" s="412">
        <f t="shared" si="57"/>
        <v>14900</v>
      </c>
    </row>
    <row r="1249" spans="1:9" ht="15" customHeight="1">
      <c r="A1249" s="410">
        <v>40844</v>
      </c>
      <c r="B1249" s="411">
        <v>14600</v>
      </c>
      <c r="C1249" s="411">
        <v>15200</v>
      </c>
      <c r="D1249" s="412">
        <f t="shared" ref="D1249:D1255" si="58">AVERAGE(B1249:C1249)</f>
        <v>14900</v>
      </c>
    </row>
    <row r="1250" spans="1:9" ht="15" customHeight="1" thickBot="1">
      <c r="A1250" s="415">
        <v>40847</v>
      </c>
      <c r="B1250" s="416">
        <v>14600</v>
      </c>
      <c r="C1250" s="416">
        <v>15200</v>
      </c>
      <c r="D1250" s="417">
        <f t="shared" si="58"/>
        <v>14900</v>
      </c>
      <c r="E1250" s="435">
        <f>AVERAGE(D1230:D1250)</f>
        <v>15119.047619047618</v>
      </c>
      <c r="F1250" s="435"/>
      <c r="G1250" s="419"/>
      <c r="H1250" s="429"/>
      <c r="I1250" s="433"/>
    </row>
    <row r="1251" spans="1:9" ht="15" customHeight="1">
      <c r="A1251" s="410">
        <v>40848</v>
      </c>
      <c r="B1251" s="411">
        <v>14600</v>
      </c>
      <c r="C1251" s="411">
        <v>15200</v>
      </c>
      <c r="D1251" s="412">
        <f t="shared" si="58"/>
        <v>14900</v>
      </c>
    </row>
    <row r="1252" spans="1:9" ht="15" customHeight="1">
      <c r="A1252" s="410">
        <v>40849</v>
      </c>
      <c r="B1252" s="411">
        <v>14600</v>
      </c>
      <c r="C1252" s="411">
        <v>15200</v>
      </c>
      <c r="D1252" s="412">
        <f t="shared" si="58"/>
        <v>14900</v>
      </c>
    </row>
    <row r="1253" spans="1:9" ht="15" customHeight="1">
      <c r="A1253" s="410">
        <v>40850</v>
      </c>
      <c r="B1253" s="411">
        <v>14600</v>
      </c>
      <c r="C1253" s="411">
        <v>15200</v>
      </c>
      <c r="D1253" s="412">
        <f t="shared" si="58"/>
        <v>14900</v>
      </c>
    </row>
    <row r="1254" spans="1:9" ht="15" customHeight="1">
      <c r="A1254" s="410">
        <v>40851</v>
      </c>
      <c r="B1254" s="411">
        <v>14600</v>
      </c>
      <c r="C1254" s="411">
        <v>15200</v>
      </c>
      <c r="D1254" s="412">
        <f t="shared" si="58"/>
        <v>14900</v>
      </c>
    </row>
    <row r="1255" spans="1:9" ht="15" customHeight="1">
      <c r="A1255" s="410">
        <v>40854</v>
      </c>
      <c r="B1255" s="411">
        <v>13500</v>
      </c>
      <c r="C1255" s="411">
        <v>14100</v>
      </c>
      <c r="D1255" s="412">
        <f t="shared" si="58"/>
        <v>13800</v>
      </c>
    </row>
    <row r="1256" spans="1:9" ht="15" customHeight="1">
      <c r="A1256" s="410">
        <v>40855</v>
      </c>
      <c r="B1256" s="411">
        <v>13500</v>
      </c>
      <c r="C1256" s="411">
        <v>14100</v>
      </c>
      <c r="D1256" s="412">
        <f t="shared" ref="D1256:D1261" si="59">AVERAGE(B1256:C1256)</f>
        <v>13800</v>
      </c>
    </row>
    <row r="1257" spans="1:9" ht="15" customHeight="1">
      <c r="A1257" s="410">
        <v>40856</v>
      </c>
      <c r="B1257" s="411">
        <v>13500</v>
      </c>
      <c r="C1257" s="411">
        <v>14100</v>
      </c>
      <c r="D1257" s="412">
        <f t="shared" si="59"/>
        <v>13800</v>
      </c>
    </row>
    <row r="1258" spans="1:9" ht="15" customHeight="1">
      <c r="A1258" s="410">
        <v>40857</v>
      </c>
      <c r="B1258" s="411">
        <v>13500</v>
      </c>
      <c r="C1258" s="411">
        <v>14100</v>
      </c>
      <c r="D1258" s="412">
        <f t="shared" si="59"/>
        <v>13800</v>
      </c>
    </row>
    <row r="1259" spans="1:9" ht="15" customHeight="1">
      <c r="A1259" s="410">
        <v>40858</v>
      </c>
      <c r="B1259" s="411">
        <v>13500</v>
      </c>
      <c r="C1259" s="411">
        <v>14100</v>
      </c>
      <c r="D1259" s="412">
        <f t="shared" si="59"/>
        <v>13800</v>
      </c>
    </row>
    <row r="1260" spans="1:9" ht="15" customHeight="1">
      <c r="A1260" s="410">
        <v>40861</v>
      </c>
      <c r="B1260" s="411">
        <v>13500</v>
      </c>
      <c r="C1260" s="411">
        <v>14100</v>
      </c>
      <c r="D1260" s="412">
        <f t="shared" si="59"/>
        <v>13800</v>
      </c>
    </row>
    <row r="1261" spans="1:9" ht="15" customHeight="1">
      <c r="A1261" s="410">
        <v>40862</v>
      </c>
      <c r="B1261" s="411">
        <v>13500</v>
      </c>
      <c r="C1261" s="411">
        <v>14100</v>
      </c>
      <c r="D1261" s="412">
        <f t="shared" si="59"/>
        <v>13800</v>
      </c>
    </row>
    <row r="1262" spans="1:9" ht="15" customHeight="1">
      <c r="A1262" s="410">
        <v>40863</v>
      </c>
      <c r="B1262" s="411">
        <v>13500</v>
      </c>
      <c r="C1262" s="411">
        <v>14100</v>
      </c>
      <c r="D1262" s="412">
        <f t="shared" ref="D1262:D1267" si="60">AVERAGE(B1262:C1262)</f>
        <v>13800</v>
      </c>
    </row>
    <row r="1263" spans="1:9" ht="15" customHeight="1">
      <c r="A1263" s="410">
        <v>40864</v>
      </c>
      <c r="B1263" s="411">
        <v>13500</v>
      </c>
      <c r="C1263" s="411">
        <v>14100</v>
      </c>
      <c r="D1263" s="412">
        <f t="shared" si="60"/>
        <v>13800</v>
      </c>
    </row>
    <row r="1264" spans="1:9" ht="15" customHeight="1">
      <c r="A1264" s="410">
        <v>40865</v>
      </c>
      <c r="B1264" s="411">
        <v>13500</v>
      </c>
      <c r="C1264" s="411">
        <v>14100</v>
      </c>
      <c r="D1264" s="412">
        <f t="shared" si="60"/>
        <v>13800</v>
      </c>
    </row>
    <row r="1265" spans="1:9" ht="15" customHeight="1">
      <c r="A1265" s="410">
        <v>40868</v>
      </c>
      <c r="B1265" s="411">
        <v>13500</v>
      </c>
      <c r="C1265" s="411">
        <v>14100</v>
      </c>
      <c r="D1265" s="412">
        <f t="shared" si="60"/>
        <v>13800</v>
      </c>
    </row>
    <row r="1266" spans="1:9" ht="15" customHeight="1">
      <c r="A1266" s="410">
        <v>40869</v>
      </c>
      <c r="B1266" s="411">
        <v>13500</v>
      </c>
      <c r="C1266" s="411">
        <v>14100</v>
      </c>
      <c r="D1266" s="412">
        <f t="shared" si="60"/>
        <v>13800</v>
      </c>
    </row>
    <row r="1267" spans="1:9" ht="15" customHeight="1">
      <c r="A1267" s="410">
        <v>40870</v>
      </c>
      <c r="B1267" s="411">
        <v>13500</v>
      </c>
      <c r="C1267" s="411">
        <v>14100</v>
      </c>
      <c r="D1267" s="412">
        <f t="shared" si="60"/>
        <v>13800</v>
      </c>
    </row>
    <row r="1268" spans="1:9" ht="15" customHeight="1">
      <c r="A1268" s="410">
        <v>40871</v>
      </c>
      <c r="B1268" s="411">
        <v>13500</v>
      </c>
      <c r="C1268" s="411">
        <v>14100</v>
      </c>
      <c r="D1268" s="412">
        <f t="shared" ref="D1268:D1273" si="61">AVERAGE(B1268:C1268)</f>
        <v>13800</v>
      </c>
    </row>
    <row r="1269" spans="1:9" ht="15" customHeight="1">
      <c r="A1269" s="410">
        <v>40872</v>
      </c>
      <c r="B1269" s="411">
        <v>13500</v>
      </c>
      <c r="C1269" s="411">
        <v>14100</v>
      </c>
      <c r="D1269" s="412">
        <f t="shared" si="61"/>
        <v>13800</v>
      </c>
    </row>
    <row r="1270" spans="1:9" ht="15" customHeight="1">
      <c r="A1270" s="410">
        <v>40875</v>
      </c>
      <c r="B1270" s="411">
        <v>13500</v>
      </c>
      <c r="C1270" s="411">
        <v>14100</v>
      </c>
      <c r="D1270" s="412">
        <f t="shared" si="61"/>
        <v>13800</v>
      </c>
    </row>
    <row r="1271" spans="1:9" ht="15" customHeight="1">
      <c r="A1271" s="410">
        <v>40876</v>
      </c>
      <c r="B1271" s="411">
        <v>13500</v>
      </c>
      <c r="C1271" s="411">
        <v>14100</v>
      </c>
      <c r="D1271" s="412">
        <f t="shared" si="61"/>
        <v>13800</v>
      </c>
    </row>
    <row r="1272" spans="1:9" ht="15" customHeight="1" thickBot="1">
      <c r="A1272" s="415">
        <v>40877</v>
      </c>
      <c r="B1272" s="416">
        <v>13500</v>
      </c>
      <c r="C1272" s="416">
        <v>14100</v>
      </c>
      <c r="D1272" s="417">
        <f t="shared" si="61"/>
        <v>13800</v>
      </c>
      <c r="E1272" s="435">
        <f>AVERAGE(D1251:D1272)</f>
        <v>14000</v>
      </c>
      <c r="F1272" s="435"/>
      <c r="G1272" s="419"/>
      <c r="H1272" s="429"/>
      <c r="I1272" s="433"/>
    </row>
    <row r="1273" spans="1:9" ht="15" customHeight="1">
      <c r="A1273" s="437">
        <v>40878</v>
      </c>
      <c r="B1273" s="438">
        <v>13500</v>
      </c>
      <c r="C1273" s="438">
        <v>14100</v>
      </c>
      <c r="D1273" s="490">
        <f t="shared" si="61"/>
        <v>13800</v>
      </c>
    </row>
    <row r="1274" spans="1:9" ht="15" customHeight="1">
      <c r="A1274" s="410">
        <v>40879</v>
      </c>
      <c r="B1274" s="420">
        <v>13500</v>
      </c>
      <c r="C1274" s="420">
        <v>14100</v>
      </c>
      <c r="D1274" s="421">
        <f t="shared" ref="D1274:D1279" si="62">AVERAGE(B1274:C1274)</f>
        <v>13800</v>
      </c>
    </row>
    <row r="1275" spans="1:9" ht="15" customHeight="1">
      <c r="A1275" s="410">
        <v>40882</v>
      </c>
      <c r="B1275" s="420">
        <v>13500</v>
      </c>
      <c r="C1275" s="420">
        <v>14100</v>
      </c>
      <c r="D1275" s="421">
        <f t="shared" si="62"/>
        <v>13800</v>
      </c>
    </row>
    <row r="1276" spans="1:9" ht="15" customHeight="1">
      <c r="A1276" s="410">
        <v>40883</v>
      </c>
      <c r="B1276" s="420">
        <v>13500</v>
      </c>
      <c r="C1276" s="420">
        <v>14100</v>
      </c>
      <c r="D1276" s="421">
        <f t="shared" si="62"/>
        <v>13800</v>
      </c>
    </row>
    <row r="1277" spans="1:9" ht="15" customHeight="1">
      <c r="A1277" s="410">
        <v>40884</v>
      </c>
      <c r="B1277" s="420">
        <v>13500</v>
      </c>
      <c r="C1277" s="420">
        <v>14100</v>
      </c>
      <c r="D1277" s="421">
        <f t="shared" si="62"/>
        <v>13800</v>
      </c>
    </row>
    <row r="1278" spans="1:9" ht="15" customHeight="1">
      <c r="A1278" s="410">
        <v>40885</v>
      </c>
      <c r="B1278" s="420">
        <v>13500</v>
      </c>
      <c r="C1278" s="420">
        <v>14100</v>
      </c>
      <c r="D1278" s="421">
        <f t="shared" si="62"/>
        <v>13800</v>
      </c>
    </row>
    <row r="1279" spans="1:9" ht="15" customHeight="1">
      <c r="A1279" s="410">
        <v>40886</v>
      </c>
      <c r="B1279" s="420">
        <v>12800</v>
      </c>
      <c r="C1279" s="420">
        <v>13200</v>
      </c>
      <c r="D1279" s="421">
        <f t="shared" si="62"/>
        <v>13000</v>
      </c>
    </row>
    <row r="1280" spans="1:9" ht="15" customHeight="1">
      <c r="A1280" s="410">
        <v>40889</v>
      </c>
      <c r="B1280" s="420">
        <v>12800</v>
      </c>
      <c r="C1280" s="420">
        <v>13200</v>
      </c>
      <c r="D1280" s="421">
        <f t="shared" ref="D1280:D1285" si="63">AVERAGE(B1280:C1280)</f>
        <v>13000</v>
      </c>
    </row>
    <row r="1281" spans="1:9" ht="15" customHeight="1">
      <c r="A1281" s="410">
        <v>40890</v>
      </c>
      <c r="B1281" s="420">
        <v>12800</v>
      </c>
      <c r="C1281" s="420">
        <v>13200</v>
      </c>
      <c r="D1281" s="421">
        <f t="shared" si="63"/>
        <v>13000</v>
      </c>
    </row>
    <row r="1282" spans="1:9" ht="15" customHeight="1">
      <c r="A1282" s="410">
        <v>40891</v>
      </c>
      <c r="B1282" s="420">
        <v>12800</v>
      </c>
      <c r="C1282" s="420">
        <v>13200</v>
      </c>
      <c r="D1282" s="421">
        <f t="shared" si="63"/>
        <v>13000</v>
      </c>
    </row>
    <row r="1283" spans="1:9" ht="15" customHeight="1">
      <c r="A1283" s="410">
        <v>40892</v>
      </c>
      <c r="B1283" s="420">
        <v>12800</v>
      </c>
      <c r="C1283" s="420">
        <v>13200</v>
      </c>
      <c r="D1283" s="421">
        <f t="shared" si="63"/>
        <v>13000</v>
      </c>
    </row>
    <row r="1284" spans="1:9" ht="15" customHeight="1">
      <c r="A1284" s="410">
        <v>40893</v>
      </c>
      <c r="B1284" s="420">
        <v>12800</v>
      </c>
      <c r="C1284" s="420">
        <v>13200</v>
      </c>
      <c r="D1284" s="421">
        <f t="shared" si="63"/>
        <v>13000</v>
      </c>
    </row>
    <row r="1285" spans="1:9" ht="15" customHeight="1">
      <c r="A1285" s="410">
        <v>40896</v>
      </c>
      <c r="B1285" s="420">
        <v>12800</v>
      </c>
      <c r="C1285" s="420">
        <v>13200</v>
      </c>
      <c r="D1285" s="421">
        <f t="shared" si="63"/>
        <v>13000</v>
      </c>
    </row>
    <row r="1286" spans="1:9" ht="15" customHeight="1">
      <c r="A1286" s="410">
        <v>40897</v>
      </c>
      <c r="B1286" s="420">
        <v>12800</v>
      </c>
      <c r="C1286" s="420">
        <v>13200</v>
      </c>
      <c r="D1286" s="421">
        <f>AVERAGE(B1286:C1286)</f>
        <v>13000</v>
      </c>
    </row>
    <row r="1287" spans="1:9" ht="15" customHeight="1">
      <c r="A1287" s="410">
        <v>40898</v>
      </c>
      <c r="B1287" s="420">
        <v>12800</v>
      </c>
      <c r="C1287" s="420">
        <v>13200</v>
      </c>
      <c r="D1287" s="421">
        <f>AVERAGE(B1287:C1287)</f>
        <v>13000</v>
      </c>
    </row>
    <row r="1288" spans="1:9" ht="15" customHeight="1">
      <c r="A1288" s="410">
        <v>40899</v>
      </c>
      <c r="B1288" s="420">
        <v>12800</v>
      </c>
      <c r="C1288" s="420">
        <v>13200</v>
      </c>
      <c r="D1288" s="421">
        <f>AVERAGE(B1288:C1288)</f>
        <v>13000</v>
      </c>
    </row>
    <row r="1289" spans="1:9" ht="15" customHeight="1">
      <c r="A1289" s="410">
        <v>40900</v>
      </c>
      <c r="B1289" s="420">
        <v>12800</v>
      </c>
      <c r="C1289" s="420">
        <v>13200</v>
      </c>
      <c r="D1289" s="421">
        <f>AVERAGE(B1289:C1289)</f>
        <v>13000</v>
      </c>
    </row>
    <row r="1290" spans="1:9" ht="15" customHeight="1">
      <c r="A1290" s="410">
        <v>40903</v>
      </c>
      <c r="B1290" s="772" t="s">
        <v>84</v>
      </c>
      <c r="C1290" s="772"/>
      <c r="D1290" s="772"/>
      <c r="E1290" s="772"/>
      <c r="F1290" s="772"/>
      <c r="G1290" s="772"/>
      <c r="H1290" s="772"/>
      <c r="I1290" s="772"/>
    </row>
    <row r="1291" spans="1:9" ht="15" customHeight="1">
      <c r="A1291" s="410">
        <v>40904</v>
      </c>
      <c r="B1291" s="772"/>
      <c r="C1291" s="772"/>
      <c r="D1291" s="772"/>
      <c r="E1291" s="772"/>
      <c r="F1291" s="772"/>
      <c r="G1291" s="772"/>
      <c r="H1291" s="772"/>
      <c r="I1291" s="772"/>
    </row>
    <row r="1292" spans="1:9" ht="15" customHeight="1">
      <c r="A1292" s="410">
        <v>40905</v>
      </c>
      <c r="B1292" s="420">
        <v>12800</v>
      </c>
      <c r="C1292" s="420">
        <v>13200</v>
      </c>
      <c r="D1292" s="421">
        <f>AVERAGE(B1292:C1292)</f>
        <v>13000</v>
      </c>
    </row>
    <row r="1293" spans="1:9" ht="15" customHeight="1">
      <c r="A1293" s="410">
        <v>40906</v>
      </c>
      <c r="B1293" s="420">
        <v>12800</v>
      </c>
      <c r="C1293" s="420">
        <v>13200</v>
      </c>
      <c r="D1293" s="421">
        <f>AVERAGE(B1293:C1293)</f>
        <v>13000</v>
      </c>
      <c r="E1293" s="422"/>
      <c r="F1293" s="422"/>
      <c r="G1293" s="440"/>
      <c r="I1293" s="441"/>
    </row>
    <row r="1294" spans="1:9" ht="15" customHeight="1" thickBot="1">
      <c r="A1294" s="415">
        <v>40907</v>
      </c>
      <c r="B1294" s="416">
        <v>12800</v>
      </c>
      <c r="C1294" s="416">
        <v>13200</v>
      </c>
      <c r="D1294" s="417">
        <f>AVERAGE(B1294:C1294)</f>
        <v>13000</v>
      </c>
      <c r="E1294" s="435">
        <f>AVERAGE(D1273:D1294)</f>
        <v>13240</v>
      </c>
      <c r="F1294" s="435">
        <f>AVERAGE(D1035:D1294)</f>
        <v>14780.278884462152</v>
      </c>
      <c r="G1294" s="419">
        <f>AVERAGE(D1230:D1294)</f>
        <v>14131.746031746032</v>
      </c>
      <c r="H1294" s="429"/>
      <c r="I1294" s="433"/>
    </row>
    <row r="1295" spans="1:9" ht="15" customHeight="1">
      <c r="A1295" s="410">
        <v>40910</v>
      </c>
      <c r="B1295" s="772" t="s">
        <v>84</v>
      </c>
      <c r="C1295" s="772"/>
      <c r="D1295" s="772"/>
      <c r="E1295" s="772"/>
      <c r="F1295" s="772"/>
      <c r="G1295" s="772"/>
      <c r="H1295" s="772"/>
      <c r="I1295" s="772"/>
    </row>
    <row r="1296" spans="1:9" ht="15" customHeight="1">
      <c r="A1296" s="410">
        <v>40911</v>
      </c>
      <c r="B1296" s="420">
        <v>12800</v>
      </c>
      <c r="C1296" s="420">
        <v>13200</v>
      </c>
      <c r="D1296" s="421">
        <f t="shared" ref="D1296:D1301" si="64">AVERAGE(B1296:C1296)</f>
        <v>13000</v>
      </c>
    </row>
    <row r="1297" spans="1:4" ht="15" customHeight="1">
      <c r="A1297" s="410">
        <v>40912</v>
      </c>
      <c r="B1297" s="420">
        <v>12800</v>
      </c>
      <c r="C1297" s="420">
        <v>13200</v>
      </c>
      <c r="D1297" s="421">
        <f t="shared" si="64"/>
        <v>13000</v>
      </c>
    </row>
    <row r="1298" spans="1:4" ht="15" customHeight="1">
      <c r="A1298" s="410">
        <v>40913</v>
      </c>
      <c r="B1298" s="420">
        <v>12800</v>
      </c>
      <c r="C1298" s="420">
        <v>13200</v>
      </c>
      <c r="D1298" s="421">
        <f t="shared" si="64"/>
        <v>13000</v>
      </c>
    </row>
    <row r="1299" spans="1:4" ht="15" customHeight="1">
      <c r="A1299" s="410">
        <v>40914</v>
      </c>
      <c r="B1299" s="420">
        <v>11800</v>
      </c>
      <c r="C1299" s="420">
        <v>12300</v>
      </c>
      <c r="D1299" s="421">
        <f t="shared" si="64"/>
        <v>12050</v>
      </c>
    </row>
    <row r="1300" spans="1:4" ht="15" customHeight="1">
      <c r="A1300" s="410">
        <v>40917</v>
      </c>
      <c r="B1300" s="420">
        <v>11800</v>
      </c>
      <c r="C1300" s="420">
        <v>12300</v>
      </c>
      <c r="D1300" s="421">
        <f t="shared" si="64"/>
        <v>12050</v>
      </c>
    </row>
    <row r="1301" spans="1:4" ht="15" customHeight="1">
      <c r="A1301" s="410">
        <v>40918</v>
      </c>
      <c r="B1301" s="420">
        <v>11800</v>
      </c>
      <c r="C1301" s="420">
        <v>12300</v>
      </c>
      <c r="D1301" s="421">
        <f t="shared" si="64"/>
        <v>12050</v>
      </c>
    </row>
    <row r="1302" spans="1:4" ht="15" customHeight="1">
      <c r="A1302" s="410">
        <v>40919</v>
      </c>
      <c r="B1302" s="420">
        <v>11800</v>
      </c>
      <c r="C1302" s="420">
        <v>12300</v>
      </c>
      <c r="D1302" s="421">
        <f t="shared" ref="D1302:D1307" si="65">AVERAGE(B1302:C1302)</f>
        <v>12050</v>
      </c>
    </row>
    <row r="1303" spans="1:4" ht="15" customHeight="1">
      <c r="A1303" s="410">
        <v>40920</v>
      </c>
      <c r="B1303" s="420">
        <v>11800</v>
      </c>
      <c r="C1303" s="420">
        <v>12300</v>
      </c>
      <c r="D1303" s="421">
        <f t="shared" si="65"/>
        <v>12050</v>
      </c>
    </row>
    <row r="1304" spans="1:4" ht="15" customHeight="1">
      <c r="A1304" s="410">
        <v>40921</v>
      </c>
      <c r="B1304" s="420">
        <v>11800</v>
      </c>
      <c r="C1304" s="420">
        <v>12300</v>
      </c>
      <c r="D1304" s="421">
        <f t="shared" si="65"/>
        <v>12050</v>
      </c>
    </row>
    <row r="1305" spans="1:4" ht="15" customHeight="1">
      <c r="A1305" s="410">
        <v>40924</v>
      </c>
      <c r="B1305" s="420">
        <v>11800</v>
      </c>
      <c r="C1305" s="420">
        <v>12300</v>
      </c>
      <c r="D1305" s="421">
        <f t="shared" si="65"/>
        <v>12050</v>
      </c>
    </row>
    <row r="1306" spans="1:4" ht="15" customHeight="1">
      <c r="A1306" s="410">
        <v>40925</v>
      </c>
      <c r="B1306" s="420">
        <v>11800</v>
      </c>
      <c r="C1306" s="420">
        <v>12300</v>
      </c>
      <c r="D1306" s="421">
        <f t="shared" si="65"/>
        <v>12050</v>
      </c>
    </row>
    <row r="1307" spans="1:4" ht="15" customHeight="1">
      <c r="A1307" s="410">
        <v>40926</v>
      </c>
      <c r="B1307" s="420">
        <v>11800</v>
      </c>
      <c r="C1307" s="420">
        <v>12300</v>
      </c>
      <c r="D1307" s="421">
        <f t="shared" si="65"/>
        <v>12050</v>
      </c>
    </row>
    <row r="1308" spans="1:4" ht="15" customHeight="1">
      <c r="A1308" s="410">
        <v>40927</v>
      </c>
      <c r="B1308" s="420">
        <v>11800</v>
      </c>
      <c r="C1308" s="420">
        <v>12300</v>
      </c>
      <c r="D1308" s="421">
        <f t="shared" ref="D1308:D1317" si="66">AVERAGE(B1308:C1308)</f>
        <v>12050</v>
      </c>
    </row>
    <row r="1309" spans="1:4" ht="15" customHeight="1">
      <c r="A1309" s="410">
        <v>40928</v>
      </c>
      <c r="B1309" s="420">
        <v>11800</v>
      </c>
      <c r="C1309" s="420">
        <v>12300</v>
      </c>
      <c r="D1309" s="421">
        <f t="shared" si="66"/>
        <v>12050</v>
      </c>
    </row>
    <row r="1310" spans="1:4" ht="15" customHeight="1">
      <c r="A1310" s="410">
        <v>40931</v>
      </c>
      <c r="B1310" s="420">
        <v>11800</v>
      </c>
      <c r="C1310" s="420">
        <v>12300</v>
      </c>
      <c r="D1310" s="421">
        <f t="shared" si="66"/>
        <v>12050</v>
      </c>
    </row>
    <row r="1311" spans="1:4" ht="15" customHeight="1">
      <c r="A1311" s="410">
        <v>40932</v>
      </c>
      <c r="B1311" s="420">
        <v>11800</v>
      </c>
      <c r="C1311" s="420">
        <v>12300</v>
      </c>
      <c r="D1311" s="421">
        <f t="shared" si="66"/>
        <v>12050</v>
      </c>
    </row>
    <row r="1312" spans="1:4" ht="15" customHeight="1">
      <c r="A1312" s="410">
        <v>40933</v>
      </c>
      <c r="B1312" s="420">
        <v>11800</v>
      </c>
      <c r="C1312" s="420">
        <v>12300</v>
      </c>
      <c r="D1312" s="421">
        <f t="shared" si="66"/>
        <v>12050</v>
      </c>
    </row>
    <row r="1313" spans="1:9" ht="15" customHeight="1">
      <c r="A1313" s="410">
        <v>40934</v>
      </c>
      <c r="B1313" s="420">
        <v>11800</v>
      </c>
      <c r="C1313" s="420">
        <v>12300</v>
      </c>
      <c r="D1313" s="421">
        <f t="shared" si="66"/>
        <v>12050</v>
      </c>
    </row>
    <row r="1314" spans="1:9" ht="15" customHeight="1">
      <c r="A1314" s="410">
        <v>40935</v>
      </c>
      <c r="B1314" s="420">
        <v>11800</v>
      </c>
      <c r="C1314" s="420">
        <v>12300</v>
      </c>
      <c r="D1314" s="421">
        <f t="shared" si="66"/>
        <v>12050</v>
      </c>
    </row>
    <row r="1315" spans="1:9" ht="15" customHeight="1">
      <c r="A1315" s="410">
        <v>40938</v>
      </c>
      <c r="B1315" s="420">
        <v>11800</v>
      </c>
      <c r="C1315" s="420">
        <v>12300</v>
      </c>
      <c r="D1315" s="421">
        <f t="shared" si="66"/>
        <v>12050</v>
      </c>
    </row>
    <row r="1316" spans="1:9" ht="15" customHeight="1" thickBot="1">
      <c r="A1316" s="415">
        <v>40939</v>
      </c>
      <c r="B1316" s="416">
        <v>11800</v>
      </c>
      <c r="C1316" s="416">
        <v>12300</v>
      </c>
      <c r="D1316" s="417">
        <f t="shared" si="66"/>
        <v>12050</v>
      </c>
      <c r="E1316" s="435">
        <f>AVERAGE(D1296:D1316)</f>
        <v>12185.714285714286</v>
      </c>
      <c r="F1316" s="435"/>
      <c r="G1316" s="419"/>
      <c r="H1316" s="429"/>
      <c r="I1316" s="433"/>
    </row>
    <row r="1317" spans="1:9" ht="15" customHeight="1">
      <c r="A1317" s="437">
        <v>40940</v>
      </c>
      <c r="B1317" s="438">
        <v>11800</v>
      </c>
      <c r="C1317" s="438">
        <v>12300</v>
      </c>
      <c r="D1317" s="490">
        <f t="shared" si="66"/>
        <v>12050</v>
      </c>
      <c r="E1317" s="439"/>
      <c r="F1317" s="439"/>
      <c r="G1317" s="442"/>
      <c r="H1317" s="443"/>
      <c r="I1317" s="444"/>
    </row>
    <row r="1318" spans="1:9" ht="15" customHeight="1">
      <c r="A1318" s="410">
        <v>40941</v>
      </c>
      <c r="B1318" s="420">
        <v>12000</v>
      </c>
      <c r="C1318" s="420">
        <v>12500</v>
      </c>
      <c r="D1318" s="421">
        <f t="shared" ref="D1318:D1323" si="67">AVERAGE(B1318:C1318)</f>
        <v>12250</v>
      </c>
    </row>
    <row r="1319" spans="1:9" ht="15" customHeight="1">
      <c r="A1319" s="410">
        <v>40942</v>
      </c>
      <c r="B1319" s="420">
        <v>12000</v>
      </c>
      <c r="C1319" s="420">
        <v>12500</v>
      </c>
      <c r="D1319" s="421">
        <f t="shared" si="67"/>
        <v>12250</v>
      </c>
    </row>
    <row r="1320" spans="1:9" ht="15" customHeight="1">
      <c r="A1320" s="410">
        <v>40945</v>
      </c>
      <c r="B1320" s="420">
        <v>12000</v>
      </c>
      <c r="C1320" s="420">
        <v>12500</v>
      </c>
      <c r="D1320" s="421">
        <f t="shared" si="67"/>
        <v>12250</v>
      </c>
    </row>
    <row r="1321" spans="1:9" ht="15" customHeight="1">
      <c r="A1321" s="410">
        <v>40946</v>
      </c>
      <c r="B1321" s="420">
        <v>12000</v>
      </c>
      <c r="C1321" s="420">
        <v>12500</v>
      </c>
      <c r="D1321" s="421">
        <f t="shared" si="67"/>
        <v>12250</v>
      </c>
    </row>
    <row r="1322" spans="1:9" ht="15" customHeight="1">
      <c r="A1322" s="410">
        <v>40947</v>
      </c>
      <c r="B1322" s="420">
        <v>12000</v>
      </c>
      <c r="C1322" s="420">
        <v>12500</v>
      </c>
      <c r="D1322" s="421">
        <f t="shared" si="67"/>
        <v>12250</v>
      </c>
    </row>
    <row r="1323" spans="1:9" ht="15" customHeight="1">
      <c r="A1323" s="410">
        <v>40948</v>
      </c>
      <c r="B1323" s="420">
        <v>12000</v>
      </c>
      <c r="C1323" s="420">
        <v>12500</v>
      </c>
      <c r="D1323" s="421">
        <f t="shared" si="67"/>
        <v>12250</v>
      </c>
    </row>
    <row r="1324" spans="1:9" ht="15" customHeight="1">
      <c r="A1324" s="410">
        <v>40949</v>
      </c>
      <c r="B1324" s="420">
        <v>12000</v>
      </c>
      <c r="C1324" s="420">
        <v>12500</v>
      </c>
      <c r="D1324" s="421">
        <f t="shared" ref="D1324:D1329" si="68">AVERAGE(B1324:C1324)</f>
        <v>12250</v>
      </c>
    </row>
    <row r="1325" spans="1:9" ht="15" customHeight="1">
      <c r="A1325" s="410">
        <v>40952</v>
      </c>
      <c r="B1325" s="420">
        <v>12000</v>
      </c>
      <c r="C1325" s="420">
        <v>12500</v>
      </c>
      <c r="D1325" s="421">
        <f t="shared" si="68"/>
        <v>12250</v>
      </c>
    </row>
    <row r="1326" spans="1:9" ht="15" customHeight="1">
      <c r="A1326" s="410">
        <v>40953</v>
      </c>
      <c r="B1326" s="420">
        <v>12000</v>
      </c>
      <c r="C1326" s="420">
        <v>12500</v>
      </c>
      <c r="D1326" s="421">
        <f t="shared" si="68"/>
        <v>12250</v>
      </c>
    </row>
    <row r="1327" spans="1:9" ht="15" customHeight="1">
      <c r="A1327" s="410">
        <v>40954</v>
      </c>
      <c r="B1327" s="420">
        <v>12000</v>
      </c>
      <c r="C1327" s="420">
        <v>12500</v>
      </c>
      <c r="D1327" s="421">
        <f t="shared" si="68"/>
        <v>12250</v>
      </c>
    </row>
    <row r="1328" spans="1:9" ht="15" customHeight="1">
      <c r="A1328" s="410">
        <v>40955</v>
      </c>
      <c r="B1328" s="420">
        <v>12000</v>
      </c>
      <c r="C1328" s="420">
        <v>12500</v>
      </c>
      <c r="D1328" s="421">
        <f t="shared" si="68"/>
        <v>12250</v>
      </c>
    </row>
    <row r="1329" spans="1:9" ht="15" customHeight="1">
      <c r="A1329" s="410">
        <v>40956</v>
      </c>
      <c r="B1329" s="420">
        <v>12000</v>
      </c>
      <c r="C1329" s="420">
        <v>12500</v>
      </c>
      <c r="D1329" s="421">
        <f t="shared" si="68"/>
        <v>12250</v>
      </c>
    </row>
    <row r="1330" spans="1:9" ht="15" customHeight="1">
      <c r="A1330" s="410">
        <v>40959</v>
      </c>
      <c r="B1330" s="420">
        <v>12000</v>
      </c>
      <c r="C1330" s="420">
        <v>12500</v>
      </c>
      <c r="D1330" s="421">
        <f t="shared" ref="D1330:D1335" si="69">AVERAGE(B1330:C1330)</f>
        <v>12250</v>
      </c>
    </row>
    <row r="1331" spans="1:9" ht="15" customHeight="1">
      <c r="A1331" s="410">
        <v>40960</v>
      </c>
      <c r="B1331" s="420">
        <v>12000</v>
      </c>
      <c r="C1331" s="420">
        <v>12500</v>
      </c>
      <c r="D1331" s="421">
        <f t="shared" si="69"/>
        <v>12250</v>
      </c>
    </row>
    <row r="1332" spans="1:9" ht="15" customHeight="1">
      <c r="A1332" s="410">
        <v>40961</v>
      </c>
      <c r="B1332" s="420">
        <v>12000</v>
      </c>
      <c r="C1332" s="420">
        <v>12500</v>
      </c>
      <c r="D1332" s="421">
        <f t="shared" si="69"/>
        <v>12250</v>
      </c>
    </row>
    <row r="1333" spans="1:9" ht="15" customHeight="1">
      <c r="A1333" s="410">
        <v>40962</v>
      </c>
      <c r="B1333" s="420">
        <v>12000</v>
      </c>
      <c r="C1333" s="420">
        <v>12500</v>
      </c>
      <c r="D1333" s="421">
        <f t="shared" si="69"/>
        <v>12250</v>
      </c>
    </row>
    <row r="1334" spans="1:9" ht="15" customHeight="1">
      <c r="A1334" s="410">
        <v>40963</v>
      </c>
      <c r="B1334" s="420">
        <v>12200</v>
      </c>
      <c r="C1334" s="420">
        <v>12700</v>
      </c>
      <c r="D1334" s="421">
        <f t="shared" si="69"/>
        <v>12450</v>
      </c>
    </row>
    <row r="1335" spans="1:9" ht="15" customHeight="1">
      <c r="A1335" s="410">
        <v>40966</v>
      </c>
      <c r="B1335" s="420">
        <v>12200</v>
      </c>
      <c r="C1335" s="420">
        <v>12700</v>
      </c>
      <c r="D1335" s="421">
        <f t="shared" si="69"/>
        <v>12450</v>
      </c>
    </row>
    <row r="1336" spans="1:9" ht="15" customHeight="1">
      <c r="A1336" s="410">
        <v>40967</v>
      </c>
      <c r="B1336" s="420">
        <v>12200</v>
      </c>
      <c r="C1336" s="420">
        <v>12700</v>
      </c>
      <c r="D1336" s="421">
        <f t="shared" ref="D1336:D1341" si="70">AVERAGE(B1336:C1336)</f>
        <v>12450</v>
      </c>
      <c r="E1336" s="422"/>
      <c r="F1336" s="422"/>
      <c r="G1336" s="440"/>
      <c r="I1336" s="441"/>
    </row>
    <row r="1337" spans="1:9" ht="15" customHeight="1" thickBot="1">
      <c r="A1337" s="415">
        <v>40968</v>
      </c>
      <c r="B1337" s="416">
        <v>12200</v>
      </c>
      <c r="C1337" s="416">
        <v>12700</v>
      </c>
      <c r="D1337" s="417">
        <f t="shared" si="70"/>
        <v>12450</v>
      </c>
      <c r="E1337" s="435">
        <f>AVERAGE(D1317:D1337)</f>
        <v>12278.571428571429</v>
      </c>
      <c r="F1337" s="435"/>
      <c r="G1337" s="419"/>
      <c r="H1337" s="429"/>
      <c r="I1337" s="433"/>
    </row>
    <row r="1338" spans="1:9" ht="15" customHeight="1">
      <c r="A1338" s="410">
        <v>40969</v>
      </c>
      <c r="B1338" s="420">
        <v>12200</v>
      </c>
      <c r="C1338" s="420">
        <v>12700</v>
      </c>
      <c r="D1338" s="421">
        <f t="shared" si="70"/>
        <v>12450</v>
      </c>
    </row>
    <row r="1339" spans="1:9" ht="15" customHeight="1">
      <c r="A1339" s="410">
        <v>40970</v>
      </c>
      <c r="B1339" s="420">
        <v>12200</v>
      </c>
      <c r="C1339" s="420">
        <v>12700</v>
      </c>
      <c r="D1339" s="421">
        <f t="shared" si="70"/>
        <v>12450</v>
      </c>
    </row>
    <row r="1340" spans="1:9" ht="15" customHeight="1">
      <c r="A1340" s="410">
        <v>40973</v>
      </c>
      <c r="B1340" s="420">
        <v>12200</v>
      </c>
      <c r="C1340" s="420">
        <v>12700</v>
      </c>
      <c r="D1340" s="421">
        <f t="shared" si="70"/>
        <v>12450</v>
      </c>
    </row>
    <row r="1341" spans="1:9" ht="15" customHeight="1">
      <c r="A1341" s="410">
        <v>40974</v>
      </c>
      <c r="B1341" s="420">
        <v>12200</v>
      </c>
      <c r="C1341" s="420">
        <v>12700</v>
      </c>
      <c r="D1341" s="421">
        <f t="shared" si="70"/>
        <v>12450</v>
      </c>
    </row>
    <row r="1342" spans="1:9" ht="15" customHeight="1">
      <c r="A1342" s="410">
        <v>40975</v>
      </c>
      <c r="B1342" s="420">
        <v>12200</v>
      </c>
      <c r="C1342" s="420">
        <v>12700</v>
      </c>
      <c r="D1342" s="421">
        <f t="shared" ref="D1342:D1347" si="71">AVERAGE(B1342:C1342)</f>
        <v>12450</v>
      </c>
    </row>
    <row r="1343" spans="1:9" ht="15" customHeight="1">
      <c r="A1343" s="410">
        <v>40976</v>
      </c>
      <c r="B1343" s="420">
        <v>12200</v>
      </c>
      <c r="C1343" s="420">
        <v>12700</v>
      </c>
      <c r="D1343" s="421">
        <f t="shared" si="71"/>
        <v>12450</v>
      </c>
    </row>
    <row r="1344" spans="1:9" ht="15" customHeight="1">
      <c r="A1344" s="410">
        <v>40977</v>
      </c>
      <c r="B1344" s="420">
        <v>12200</v>
      </c>
      <c r="C1344" s="420">
        <v>12700</v>
      </c>
      <c r="D1344" s="421">
        <f t="shared" si="71"/>
        <v>12450</v>
      </c>
    </row>
    <row r="1345" spans="1:9" ht="15" customHeight="1">
      <c r="A1345" s="410">
        <v>40980</v>
      </c>
      <c r="B1345" s="420">
        <v>12200</v>
      </c>
      <c r="C1345" s="420">
        <v>12700</v>
      </c>
      <c r="D1345" s="421">
        <f t="shared" si="71"/>
        <v>12450</v>
      </c>
    </row>
    <row r="1346" spans="1:9" ht="15" customHeight="1">
      <c r="A1346" s="410">
        <v>40981</v>
      </c>
      <c r="B1346" s="420">
        <v>12200</v>
      </c>
      <c r="C1346" s="420">
        <v>12700</v>
      </c>
      <c r="D1346" s="421">
        <f t="shared" si="71"/>
        <v>12450</v>
      </c>
    </row>
    <row r="1347" spans="1:9" ht="15" customHeight="1">
      <c r="A1347" s="410">
        <v>40982</v>
      </c>
      <c r="B1347" s="420">
        <v>12200</v>
      </c>
      <c r="C1347" s="420">
        <v>12700</v>
      </c>
      <c r="D1347" s="421">
        <f t="shared" si="71"/>
        <v>12450</v>
      </c>
    </row>
    <row r="1348" spans="1:9" ht="15" customHeight="1">
      <c r="A1348" s="410">
        <v>40983</v>
      </c>
      <c r="B1348" s="420">
        <v>12200</v>
      </c>
      <c r="C1348" s="420">
        <v>12700</v>
      </c>
      <c r="D1348" s="421">
        <f t="shared" ref="D1348:D1353" si="72">AVERAGE(B1348:C1348)</f>
        <v>12450</v>
      </c>
    </row>
    <row r="1349" spans="1:9" ht="15" customHeight="1">
      <c r="A1349" s="410">
        <v>40984</v>
      </c>
      <c r="B1349" s="420">
        <v>12200</v>
      </c>
      <c r="C1349" s="420">
        <v>12700</v>
      </c>
      <c r="D1349" s="421">
        <f t="shared" si="72"/>
        <v>12450</v>
      </c>
    </row>
    <row r="1350" spans="1:9" ht="15" customHeight="1">
      <c r="A1350" s="410">
        <v>40987</v>
      </c>
      <c r="B1350" s="420">
        <v>12200</v>
      </c>
      <c r="C1350" s="420">
        <v>12700</v>
      </c>
      <c r="D1350" s="421">
        <f t="shared" si="72"/>
        <v>12450</v>
      </c>
    </row>
    <row r="1351" spans="1:9" ht="15" customHeight="1">
      <c r="A1351" s="410">
        <v>40988</v>
      </c>
      <c r="B1351" s="420">
        <v>12200</v>
      </c>
      <c r="C1351" s="420">
        <v>12700</v>
      </c>
      <c r="D1351" s="421">
        <f t="shared" si="72"/>
        <v>12450</v>
      </c>
    </row>
    <row r="1352" spans="1:9" ht="15" customHeight="1">
      <c r="A1352" s="410">
        <v>40989</v>
      </c>
      <c r="B1352" s="420">
        <v>12200</v>
      </c>
      <c r="C1352" s="420">
        <v>12700</v>
      </c>
      <c r="D1352" s="421">
        <f t="shared" si="72"/>
        <v>12450</v>
      </c>
    </row>
    <row r="1353" spans="1:9" ht="15" customHeight="1">
      <c r="A1353" s="410">
        <v>40990</v>
      </c>
      <c r="B1353" s="420">
        <v>12200</v>
      </c>
      <c r="C1353" s="420">
        <v>12700</v>
      </c>
      <c r="D1353" s="421">
        <f t="shared" si="72"/>
        <v>12450</v>
      </c>
    </row>
    <row r="1354" spans="1:9" ht="15" customHeight="1">
      <c r="A1354" s="410">
        <v>40991</v>
      </c>
      <c r="B1354" s="420">
        <v>12200</v>
      </c>
      <c r="C1354" s="420">
        <v>12700</v>
      </c>
      <c r="D1354" s="421">
        <f t="shared" ref="D1354:D1359" si="73">AVERAGE(B1354:C1354)</f>
        <v>12450</v>
      </c>
    </row>
    <row r="1355" spans="1:9" ht="15" customHeight="1">
      <c r="A1355" s="410">
        <v>40994</v>
      </c>
      <c r="B1355" s="420">
        <v>12500</v>
      </c>
      <c r="C1355" s="420">
        <v>13000</v>
      </c>
      <c r="D1355" s="421">
        <f t="shared" si="73"/>
        <v>12750</v>
      </c>
    </row>
    <row r="1356" spans="1:9" ht="15" customHeight="1">
      <c r="A1356" s="410">
        <v>40995</v>
      </c>
      <c r="B1356" s="420">
        <v>12500</v>
      </c>
      <c r="C1356" s="420">
        <v>13000</v>
      </c>
      <c r="D1356" s="421">
        <f t="shared" si="73"/>
        <v>12750</v>
      </c>
    </row>
    <row r="1357" spans="1:9" ht="15" customHeight="1">
      <c r="A1357" s="410">
        <v>40996</v>
      </c>
      <c r="B1357" s="420">
        <v>12500</v>
      </c>
      <c r="C1357" s="420">
        <v>13000</v>
      </c>
      <c r="D1357" s="421">
        <f t="shared" si="73"/>
        <v>12750</v>
      </c>
    </row>
    <row r="1358" spans="1:9" ht="15" customHeight="1">
      <c r="A1358" s="410">
        <v>40997</v>
      </c>
      <c r="B1358" s="420">
        <v>12500</v>
      </c>
      <c r="C1358" s="420">
        <v>13000</v>
      </c>
      <c r="D1358" s="421">
        <f t="shared" si="73"/>
        <v>12750</v>
      </c>
    </row>
    <row r="1359" spans="1:9" ht="15" customHeight="1" thickBot="1">
      <c r="A1359" s="415">
        <v>40998</v>
      </c>
      <c r="B1359" s="416">
        <v>12500</v>
      </c>
      <c r="C1359" s="416">
        <v>13000</v>
      </c>
      <c r="D1359" s="417">
        <f t="shared" si="73"/>
        <v>12750</v>
      </c>
      <c r="E1359" s="435">
        <f>AVERAGE(D1338:D1359)</f>
        <v>12518.181818181818</v>
      </c>
      <c r="F1359" s="435"/>
      <c r="G1359" s="419">
        <f>AVERAGE(D1295:D1359)</f>
        <v>12330.46875</v>
      </c>
      <c r="H1359" s="429"/>
      <c r="I1359" s="433"/>
    </row>
    <row r="1360" spans="1:9" ht="15" customHeight="1">
      <c r="A1360" s="410">
        <v>41001</v>
      </c>
      <c r="B1360" s="420">
        <v>12500</v>
      </c>
      <c r="C1360" s="420">
        <v>13000</v>
      </c>
      <c r="D1360" s="421">
        <f>AVERAGE(B1360:C1360)</f>
        <v>12750</v>
      </c>
    </row>
    <row r="1361" spans="1:9" ht="15" customHeight="1">
      <c r="A1361" s="410">
        <v>41002</v>
      </c>
      <c r="B1361" s="420">
        <v>12500</v>
      </c>
      <c r="C1361" s="420">
        <v>13000</v>
      </c>
      <c r="D1361" s="421">
        <f>AVERAGE(B1361:C1361)</f>
        <v>12750</v>
      </c>
    </row>
    <row r="1362" spans="1:9" ht="15" customHeight="1">
      <c r="A1362" s="410">
        <v>41003</v>
      </c>
      <c r="B1362" s="420">
        <v>12500</v>
      </c>
      <c r="C1362" s="420">
        <v>13000</v>
      </c>
      <c r="D1362" s="421">
        <f>AVERAGE(B1362:C1362)</f>
        <v>12750</v>
      </c>
    </row>
    <row r="1363" spans="1:9" ht="15" customHeight="1">
      <c r="A1363" s="410">
        <v>41004</v>
      </c>
      <c r="B1363" s="420">
        <v>12500</v>
      </c>
      <c r="C1363" s="420">
        <v>13000</v>
      </c>
      <c r="D1363" s="421">
        <f>AVERAGE(B1363:C1363)</f>
        <v>12750</v>
      </c>
    </row>
    <row r="1364" spans="1:9" ht="15" customHeight="1">
      <c r="A1364" s="410">
        <v>41005</v>
      </c>
      <c r="B1364" s="772" t="s">
        <v>84</v>
      </c>
      <c r="C1364" s="772"/>
      <c r="D1364" s="772"/>
      <c r="E1364" s="772"/>
      <c r="F1364" s="772"/>
      <c r="G1364" s="772"/>
      <c r="H1364" s="772"/>
      <c r="I1364" s="772"/>
    </row>
    <row r="1365" spans="1:9" ht="15" customHeight="1">
      <c r="A1365" s="410">
        <v>41008</v>
      </c>
      <c r="B1365" s="772"/>
      <c r="C1365" s="772"/>
      <c r="D1365" s="772"/>
      <c r="E1365" s="772"/>
      <c r="F1365" s="772"/>
      <c r="G1365" s="772"/>
      <c r="H1365" s="772"/>
      <c r="I1365" s="772"/>
    </row>
    <row r="1366" spans="1:9" ht="15" customHeight="1">
      <c r="A1366" s="410">
        <v>41009</v>
      </c>
      <c r="B1366" s="420">
        <v>12500</v>
      </c>
      <c r="C1366" s="420">
        <v>13000</v>
      </c>
      <c r="D1366" s="421">
        <f t="shared" ref="D1366:D1371" si="74">AVERAGE(B1366:C1366)</f>
        <v>12750</v>
      </c>
    </row>
    <row r="1367" spans="1:9" ht="15" customHeight="1">
      <c r="A1367" s="410">
        <v>41010</v>
      </c>
      <c r="B1367" s="420">
        <v>12500</v>
      </c>
      <c r="C1367" s="420">
        <v>13000</v>
      </c>
      <c r="D1367" s="421">
        <f t="shared" si="74"/>
        <v>12750</v>
      </c>
    </row>
    <row r="1368" spans="1:9" ht="15" customHeight="1">
      <c r="A1368" s="410">
        <v>41011</v>
      </c>
      <c r="B1368" s="420">
        <v>12500</v>
      </c>
      <c r="C1368" s="420">
        <v>13000</v>
      </c>
      <c r="D1368" s="421">
        <f t="shared" si="74"/>
        <v>12750</v>
      </c>
    </row>
    <row r="1369" spans="1:9" ht="15" customHeight="1">
      <c r="A1369" s="410">
        <v>41012</v>
      </c>
      <c r="B1369" s="420">
        <v>12500</v>
      </c>
      <c r="C1369" s="420">
        <v>13000</v>
      </c>
      <c r="D1369" s="421">
        <f t="shared" si="74"/>
        <v>12750</v>
      </c>
    </row>
    <row r="1370" spans="1:9" ht="15" customHeight="1">
      <c r="A1370" s="410">
        <v>41015</v>
      </c>
      <c r="B1370" s="420">
        <v>12500</v>
      </c>
      <c r="C1370" s="420">
        <v>13000</v>
      </c>
      <c r="D1370" s="421">
        <f t="shared" si="74"/>
        <v>12750</v>
      </c>
    </row>
    <row r="1371" spans="1:9" ht="15" customHeight="1">
      <c r="A1371" s="410">
        <v>41016</v>
      </c>
      <c r="B1371" s="420">
        <v>12500</v>
      </c>
      <c r="C1371" s="420">
        <v>13000</v>
      </c>
      <c r="D1371" s="421">
        <f t="shared" si="74"/>
        <v>12750</v>
      </c>
    </row>
    <row r="1372" spans="1:9" ht="15" customHeight="1">
      <c r="A1372" s="410">
        <v>41017</v>
      </c>
      <c r="B1372" s="420">
        <v>12500</v>
      </c>
      <c r="C1372" s="420">
        <v>13000</v>
      </c>
      <c r="D1372" s="421">
        <f t="shared" ref="D1372:D1377" si="75">AVERAGE(B1372:C1372)</f>
        <v>12750</v>
      </c>
    </row>
    <row r="1373" spans="1:9" ht="15" customHeight="1">
      <c r="A1373" s="410">
        <v>41018</v>
      </c>
      <c r="B1373" s="420">
        <v>12500</v>
      </c>
      <c r="C1373" s="420">
        <v>13000</v>
      </c>
      <c r="D1373" s="421">
        <f t="shared" si="75"/>
        <v>12750</v>
      </c>
    </row>
    <row r="1374" spans="1:9" ht="15" customHeight="1">
      <c r="A1374" s="410">
        <v>41019</v>
      </c>
      <c r="B1374" s="420">
        <v>12500</v>
      </c>
      <c r="C1374" s="420">
        <v>13000</v>
      </c>
      <c r="D1374" s="421">
        <f t="shared" si="75"/>
        <v>12750</v>
      </c>
    </row>
    <row r="1375" spans="1:9" ht="15" customHeight="1">
      <c r="A1375" s="410">
        <v>41022</v>
      </c>
      <c r="B1375" s="420">
        <v>12500</v>
      </c>
      <c r="C1375" s="420">
        <v>13000</v>
      </c>
      <c r="D1375" s="421">
        <f t="shared" si="75"/>
        <v>12750</v>
      </c>
    </row>
    <row r="1376" spans="1:9" ht="15" customHeight="1">
      <c r="A1376" s="410">
        <v>41023</v>
      </c>
      <c r="B1376" s="420">
        <v>12500</v>
      </c>
      <c r="C1376" s="420">
        <v>13000</v>
      </c>
      <c r="D1376" s="421">
        <f t="shared" si="75"/>
        <v>12750</v>
      </c>
    </row>
    <row r="1377" spans="1:9" ht="15" customHeight="1">
      <c r="A1377" s="410">
        <v>41024</v>
      </c>
      <c r="B1377" s="420">
        <v>12500</v>
      </c>
      <c r="C1377" s="420">
        <v>13000</v>
      </c>
      <c r="D1377" s="421">
        <f t="shared" si="75"/>
        <v>12750</v>
      </c>
    </row>
    <row r="1378" spans="1:9" ht="15" customHeight="1">
      <c r="A1378" s="410">
        <v>41025</v>
      </c>
      <c r="B1378" s="420">
        <v>12500</v>
      </c>
      <c r="C1378" s="420">
        <v>13000</v>
      </c>
      <c r="D1378" s="421">
        <f t="shared" ref="D1378:D1384" si="76">AVERAGE(B1378:C1378)</f>
        <v>12750</v>
      </c>
    </row>
    <row r="1379" spans="1:9" ht="15" customHeight="1">
      <c r="A1379" s="410">
        <v>41026</v>
      </c>
      <c r="B1379" s="420">
        <v>12500</v>
      </c>
      <c r="C1379" s="420">
        <v>13000</v>
      </c>
      <c r="D1379" s="421">
        <f t="shared" si="76"/>
        <v>12750</v>
      </c>
    </row>
    <row r="1380" spans="1:9" ht="15" customHeight="1" thickBot="1">
      <c r="A1380" s="415">
        <v>41029</v>
      </c>
      <c r="B1380" s="416">
        <v>12500</v>
      </c>
      <c r="C1380" s="416">
        <v>13000</v>
      </c>
      <c r="D1380" s="417">
        <f t="shared" si="76"/>
        <v>12750</v>
      </c>
      <c r="E1380" s="435">
        <f>AVERAGE(D1360:D1380)</f>
        <v>12750</v>
      </c>
      <c r="F1380" s="435"/>
      <c r="G1380" s="419"/>
      <c r="H1380" s="429"/>
      <c r="I1380" s="433"/>
    </row>
    <row r="1381" spans="1:9" ht="15" customHeight="1">
      <c r="A1381" s="410">
        <v>41030</v>
      </c>
      <c r="B1381" s="420">
        <v>12500</v>
      </c>
      <c r="C1381" s="420">
        <v>13000</v>
      </c>
      <c r="D1381" s="421">
        <f t="shared" si="76"/>
        <v>12750</v>
      </c>
    </row>
    <row r="1382" spans="1:9" ht="15" customHeight="1">
      <c r="A1382" s="410">
        <v>41031</v>
      </c>
      <c r="B1382" s="420">
        <v>12500</v>
      </c>
      <c r="C1382" s="420">
        <v>13000</v>
      </c>
      <c r="D1382" s="421">
        <f t="shared" si="76"/>
        <v>12750</v>
      </c>
    </row>
    <row r="1383" spans="1:9" ht="15" customHeight="1">
      <c r="A1383" s="410">
        <v>41032</v>
      </c>
      <c r="B1383" s="420">
        <v>12500</v>
      </c>
      <c r="C1383" s="420">
        <v>13000</v>
      </c>
      <c r="D1383" s="421">
        <f t="shared" si="76"/>
        <v>12750</v>
      </c>
    </row>
    <row r="1384" spans="1:9" ht="15" customHeight="1">
      <c r="A1384" s="410">
        <v>41033</v>
      </c>
      <c r="B1384" s="420">
        <v>12700</v>
      </c>
      <c r="C1384" s="420">
        <v>13200</v>
      </c>
      <c r="D1384" s="421">
        <f t="shared" si="76"/>
        <v>12950</v>
      </c>
    </row>
    <row r="1385" spans="1:9" ht="15" customHeight="1">
      <c r="A1385" s="410">
        <v>41036</v>
      </c>
      <c r="B1385" s="772" t="s">
        <v>85</v>
      </c>
      <c r="C1385" s="772"/>
      <c r="D1385" s="772"/>
      <c r="E1385" s="772"/>
      <c r="F1385" s="772"/>
      <c r="G1385" s="772"/>
      <c r="H1385" s="772"/>
      <c r="I1385" s="772"/>
    </row>
    <row r="1386" spans="1:9" ht="15" customHeight="1">
      <c r="A1386" s="410">
        <v>41037</v>
      </c>
      <c r="B1386" s="420">
        <v>12700</v>
      </c>
      <c r="C1386" s="420">
        <v>13200</v>
      </c>
      <c r="D1386" s="421">
        <f t="shared" ref="D1386:D1393" si="77">AVERAGE(B1386:C1386)</f>
        <v>12950</v>
      </c>
    </row>
    <row r="1387" spans="1:9" ht="15" customHeight="1">
      <c r="A1387" s="410">
        <v>41038</v>
      </c>
      <c r="B1387" s="420">
        <v>12700</v>
      </c>
      <c r="C1387" s="420">
        <v>13200</v>
      </c>
      <c r="D1387" s="421">
        <f t="shared" si="77"/>
        <v>12950</v>
      </c>
    </row>
    <row r="1388" spans="1:9" ht="15" customHeight="1">
      <c r="A1388" s="410">
        <v>41039</v>
      </c>
      <c r="B1388" s="420">
        <v>12700</v>
      </c>
      <c r="C1388" s="420">
        <v>13200</v>
      </c>
      <c r="D1388" s="421">
        <f t="shared" si="77"/>
        <v>12950</v>
      </c>
    </row>
    <row r="1389" spans="1:9" ht="15" customHeight="1">
      <c r="A1389" s="410">
        <v>41040</v>
      </c>
      <c r="B1389" s="420">
        <v>12700</v>
      </c>
      <c r="C1389" s="420">
        <v>13200</v>
      </c>
      <c r="D1389" s="421">
        <f t="shared" si="77"/>
        <v>12950</v>
      </c>
    </row>
    <row r="1390" spans="1:9" ht="15" customHeight="1">
      <c r="A1390" s="410">
        <v>41043</v>
      </c>
      <c r="B1390" s="420">
        <v>12700</v>
      </c>
      <c r="C1390" s="420">
        <v>13200</v>
      </c>
      <c r="D1390" s="421">
        <f t="shared" si="77"/>
        <v>12950</v>
      </c>
    </row>
    <row r="1391" spans="1:9" ht="15" customHeight="1">
      <c r="A1391" s="410">
        <v>41044</v>
      </c>
      <c r="B1391" s="420">
        <v>12700</v>
      </c>
      <c r="C1391" s="420">
        <v>13200</v>
      </c>
      <c r="D1391" s="421">
        <f t="shared" si="77"/>
        <v>12950</v>
      </c>
    </row>
    <row r="1392" spans="1:9" ht="15" customHeight="1">
      <c r="A1392" s="410">
        <v>41045</v>
      </c>
      <c r="B1392" s="420">
        <v>12700</v>
      </c>
      <c r="C1392" s="420">
        <v>13200</v>
      </c>
      <c r="D1392" s="421">
        <f t="shared" si="77"/>
        <v>12950</v>
      </c>
    </row>
    <row r="1393" spans="1:9" ht="15" customHeight="1">
      <c r="A1393" s="410">
        <v>41046</v>
      </c>
      <c r="B1393" s="420">
        <v>12700</v>
      </c>
      <c r="C1393" s="420">
        <v>13200</v>
      </c>
      <c r="D1393" s="421">
        <f t="shared" si="77"/>
        <v>12950</v>
      </c>
    </row>
    <row r="1394" spans="1:9" ht="15" customHeight="1">
      <c r="A1394" s="410">
        <v>41047</v>
      </c>
      <c r="B1394" s="420">
        <v>13000</v>
      </c>
      <c r="C1394" s="420">
        <v>14000</v>
      </c>
      <c r="D1394" s="421">
        <f t="shared" ref="D1394:D1399" si="78">AVERAGE(B1394:C1394)</f>
        <v>13500</v>
      </c>
    </row>
    <row r="1395" spans="1:9" ht="15" customHeight="1">
      <c r="A1395" s="410">
        <v>41050</v>
      </c>
      <c r="B1395" s="420">
        <v>13000</v>
      </c>
      <c r="C1395" s="420">
        <v>14000</v>
      </c>
      <c r="D1395" s="421">
        <f t="shared" si="78"/>
        <v>13500</v>
      </c>
    </row>
    <row r="1396" spans="1:9" ht="15" customHeight="1">
      <c r="A1396" s="410">
        <v>41051</v>
      </c>
      <c r="B1396" s="420">
        <v>13000</v>
      </c>
      <c r="C1396" s="420">
        <v>14000</v>
      </c>
      <c r="D1396" s="421">
        <f t="shared" si="78"/>
        <v>13500</v>
      </c>
    </row>
    <row r="1397" spans="1:9" ht="15" customHeight="1">
      <c r="A1397" s="410">
        <v>41052</v>
      </c>
      <c r="B1397" s="420">
        <v>13000</v>
      </c>
      <c r="C1397" s="420">
        <v>14000</v>
      </c>
      <c r="D1397" s="421">
        <f t="shared" si="78"/>
        <v>13500</v>
      </c>
    </row>
    <row r="1398" spans="1:9" ht="15" customHeight="1">
      <c r="A1398" s="410">
        <v>41053</v>
      </c>
      <c r="B1398" s="420">
        <v>13000</v>
      </c>
      <c r="C1398" s="420">
        <v>14000</v>
      </c>
      <c r="D1398" s="421">
        <f t="shared" si="78"/>
        <v>13500</v>
      </c>
    </row>
    <row r="1399" spans="1:9" ht="15" customHeight="1">
      <c r="A1399" s="410">
        <v>41054</v>
      </c>
      <c r="B1399" s="420">
        <v>13000</v>
      </c>
      <c r="C1399" s="420">
        <v>14000</v>
      </c>
      <c r="D1399" s="421">
        <f t="shared" si="78"/>
        <v>13500</v>
      </c>
    </row>
    <row r="1400" spans="1:9" ht="15" customHeight="1">
      <c r="A1400" s="410">
        <v>41057</v>
      </c>
      <c r="B1400" s="420">
        <v>13000</v>
      </c>
      <c r="C1400" s="420">
        <v>14000</v>
      </c>
      <c r="D1400" s="421">
        <f>AVERAGE(B1400:C1400)</f>
        <v>13500</v>
      </c>
    </row>
    <row r="1401" spans="1:9" ht="15" customHeight="1">
      <c r="A1401" s="410">
        <v>41058</v>
      </c>
      <c r="B1401" s="420">
        <v>13000</v>
      </c>
      <c r="C1401" s="420">
        <v>14000</v>
      </c>
      <c r="D1401" s="421">
        <f>AVERAGE(B1401:C1401)</f>
        <v>13500</v>
      </c>
    </row>
    <row r="1402" spans="1:9" ht="15" customHeight="1">
      <c r="A1402" s="410">
        <v>41059</v>
      </c>
      <c r="B1402" s="420">
        <v>13000</v>
      </c>
      <c r="C1402" s="420">
        <v>14000</v>
      </c>
      <c r="D1402" s="421">
        <f>AVERAGE(B1402:C1402)</f>
        <v>13500</v>
      </c>
    </row>
    <row r="1403" spans="1:9" ht="15" customHeight="1" thickBot="1">
      <c r="A1403" s="415">
        <v>41060</v>
      </c>
      <c r="B1403" s="416">
        <v>13000</v>
      </c>
      <c r="C1403" s="416">
        <v>14000</v>
      </c>
      <c r="D1403" s="417">
        <f>AVERAGE(B1403:C1403)</f>
        <v>13500</v>
      </c>
      <c r="E1403" s="435">
        <f>AVERAGE(D1381:D1403)</f>
        <v>13172.727272727272</v>
      </c>
      <c r="F1403" s="435"/>
      <c r="G1403" s="419"/>
      <c r="H1403" s="429"/>
      <c r="I1403" s="433"/>
    </row>
    <row r="1404" spans="1:9" ht="15" customHeight="1">
      <c r="A1404" s="410">
        <v>41061</v>
      </c>
      <c r="B1404" s="420">
        <v>13000</v>
      </c>
      <c r="C1404" s="420">
        <v>14000</v>
      </c>
      <c r="D1404" s="421">
        <f>AVERAGE(B1404:C1404)</f>
        <v>13500</v>
      </c>
    </row>
    <row r="1405" spans="1:9" ht="15" customHeight="1">
      <c r="A1405" s="410">
        <v>41064</v>
      </c>
      <c r="B1405" s="772" t="s">
        <v>85</v>
      </c>
      <c r="C1405" s="772"/>
      <c r="D1405" s="772"/>
      <c r="E1405" s="772"/>
      <c r="F1405" s="772"/>
      <c r="G1405" s="772"/>
      <c r="H1405" s="772"/>
      <c r="I1405" s="772"/>
    </row>
    <row r="1406" spans="1:9" ht="15" customHeight="1">
      <c r="A1406" s="410">
        <v>41065</v>
      </c>
      <c r="B1406" s="772"/>
      <c r="C1406" s="772"/>
      <c r="D1406" s="772"/>
      <c r="E1406" s="772"/>
      <c r="F1406" s="772"/>
      <c r="G1406" s="772"/>
      <c r="H1406" s="772"/>
      <c r="I1406" s="772"/>
    </row>
    <row r="1407" spans="1:9" ht="15" customHeight="1">
      <c r="A1407" s="410">
        <v>41066</v>
      </c>
      <c r="B1407" s="420">
        <v>13000</v>
      </c>
      <c r="C1407" s="420">
        <v>14000</v>
      </c>
      <c r="D1407" s="421">
        <f t="shared" ref="D1407:D1412" si="79">AVERAGE(B1407:C1407)</f>
        <v>13500</v>
      </c>
    </row>
    <row r="1408" spans="1:9" ht="15" customHeight="1">
      <c r="A1408" s="410">
        <v>41067</v>
      </c>
      <c r="B1408" s="420">
        <v>13000</v>
      </c>
      <c r="C1408" s="420">
        <v>14000</v>
      </c>
      <c r="D1408" s="421">
        <f t="shared" si="79"/>
        <v>13500</v>
      </c>
    </row>
    <row r="1409" spans="1:9" ht="15" customHeight="1">
      <c r="A1409" s="410">
        <v>41068</v>
      </c>
      <c r="B1409" s="420">
        <v>13000</v>
      </c>
      <c r="C1409" s="420">
        <v>14000</v>
      </c>
      <c r="D1409" s="421">
        <f t="shared" si="79"/>
        <v>13500</v>
      </c>
    </row>
    <row r="1410" spans="1:9" ht="15" customHeight="1">
      <c r="A1410" s="410">
        <v>41071</v>
      </c>
      <c r="B1410" s="420">
        <v>13000</v>
      </c>
      <c r="C1410" s="420">
        <v>14000</v>
      </c>
      <c r="D1410" s="421">
        <f t="shared" si="79"/>
        <v>13500</v>
      </c>
    </row>
    <row r="1411" spans="1:9" ht="15" customHeight="1">
      <c r="A1411" s="410">
        <v>41072</v>
      </c>
      <c r="B1411" s="420">
        <v>13000</v>
      </c>
      <c r="C1411" s="420">
        <v>14000</v>
      </c>
      <c r="D1411" s="421">
        <f t="shared" si="79"/>
        <v>13500</v>
      </c>
    </row>
    <row r="1412" spans="1:9" ht="15" customHeight="1">
      <c r="A1412" s="410">
        <v>41073</v>
      </c>
      <c r="B1412" s="420">
        <v>13000</v>
      </c>
      <c r="C1412" s="420">
        <v>14000</v>
      </c>
      <c r="D1412" s="421">
        <f t="shared" si="79"/>
        <v>13500</v>
      </c>
    </row>
    <row r="1413" spans="1:9" ht="15" customHeight="1">
      <c r="A1413" s="410">
        <v>41074</v>
      </c>
      <c r="B1413" s="420">
        <v>13000</v>
      </c>
      <c r="C1413" s="420">
        <v>14000</v>
      </c>
      <c r="D1413" s="421">
        <f t="shared" ref="D1413:D1418" si="80">AVERAGE(B1413:C1413)</f>
        <v>13500</v>
      </c>
    </row>
    <row r="1414" spans="1:9" ht="15" customHeight="1">
      <c r="A1414" s="410">
        <v>41075</v>
      </c>
      <c r="B1414" s="420">
        <v>13000</v>
      </c>
      <c r="C1414" s="420">
        <v>14000</v>
      </c>
      <c r="D1414" s="421">
        <f t="shared" si="80"/>
        <v>13500</v>
      </c>
    </row>
    <row r="1415" spans="1:9" ht="15" customHeight="1">
      <c r="A1415" s="410">
        <v>41078</v>
      </c>
      <c r="B1415" s="420">
        <v>13000</v>
      </c>
      <c r="C1415" s="420">
        <v>14000</v>
      </c>
      <c r="D1415" s="421">
        <f t="shared" si="80"/>
        <v>13500</v>
      </c>
    </row>
    <row r="1416" spans="1:9" ht="15" customHeight="1">
      <c r="A1416" s="410">
        <v>41079</v>
      </c>
      <c r="B1416" s="420">
        <v>13000</v>
      </c>
      <c r="C1416" s="420">
        <v>14000</v>
      </c>
      <c r="D1416" s="421">
        <f t="shared" si="80"/>
        <v>13500</v>
      </c>
    </row>
    <row r="1417" spans="1:9" ht="15" customHeight="1">
      <c r="A1417" s="410">
        <v>41080</v>
      </c>
      <c r="B1417" s="420">
        <v>13000</v>
      </c>
      <c r="C1417" s="420">
        <v>14000</v>
      </c>
      <c r="D1417" s="421">
        <f t="shared" si="80"/>
        <v>13500</v>
      </c>
    </row>
    <row r="1418" spans="1:9" ht="15" customHeight="1">
      <c r="A1418" s="410">
        <v>41081</v>
      </c>
      <c r="B1418" s="420">
        <v>13000</v>
      </c>
      <c r="C1418" s="420">
        <v>14000</v>
      </c>
      <c r="D1418" s="421">
        <f t="shared" si="80"/>
        <v>13500</v>
      </c>
    </row>
    <row r="1419" spans="1:9" ht="15" customHeight="1">
      <c r="A1419" s="410">
        <v>41082</v>
      </c>
      <c r="B1419" s="420">
        <v>12900</v>
      </c>
      <c r="C1419" s="420">
        <v>13800</v>
      </c>
      <c r="D1419" s="421">
        <f t="shared" ref="D1419:D1424" si="81">AVERAGE(B1419:C1419)</f>
        <v>13350</v>
      </c>
    </row>
    <row r="1420" spans="1:9" ht="15" customHeight="1">
      <c r="A1420" s="410">
        <v>41085</v>
      </c>
      <c r="B1420" s="420">
        <v>12900</v>
      </c>
      <c r="C1420" s="420">
        <v>13800</v>
      </c>
      <c r="D1420" s="421">
        <f t="shared" si="81"/>
        <v>13350</v>
      </c>
    </row>
    <row r="1421" spans="1:9" ht="15" customHeight="1">
      <c r="A1421" s="410">
        <v>41086</v>
      </c>
      <c r="B1421" s="420">
        <v>12900</v>
      </c>
      <c r="C1421" s="420">
        <v>13800</v>
      </c>
      <c r="D1421" s="421">
        <f t="shared" si="81"/>
        <v>13350</v>
      </c>
    </row>
    <row r="1422" spans="1:9" ht="15" customHeight="1">
      <c r="A1422" s="410">
        <v>41087</v>
      </c>
      <c r="B1422" s="420">
        <v>12900</v>
      </c>
      <c r="C1422" s="420">
        <v>13800</v>
      </c>
      <c r="D1422" s="421">
        <f t="shared" si="81"/>
        <v>13350</v>
      </c>
    </row>
    <row r="1423" spans="1:9" ht="15" customHeight="1">
      <c r="A1423" s="410">
        <v>41088</v>
      </c>
      <c r="B1423" s="420">
        <v>12900</v>
      </c>
      <c r="C1423" s="420">
        <v>13800</v>
      </c>
      <c r="D1423" s="421">
        <f t="shared" si="81"/>
        <v>13350</v>
      </c>
    </row>
    <row r="1424" spans="1:9" ht="15" customHeight="1" thickBot="1">
      <c r="A1424" s="415">
        <v>41089</v>
      </c>
      <c r="B1424" s="416">
        <v>12900</v>
      </c>
      <c r="C1424" s="416">
        <v>13800</v>
      </c>
      <c r="D1424" s="417">
        <f t="shared" si="81"/>
        <v>13350</v>
      </c>
      <c r="E1424" s="435">
        <f>AVERAGE(D1404:D1424)</f>
        <v>13452.631578947368</v>
      </c>
      <c r="F1424" s="435"/>
      <c r="G1424" s="419">
        <f>AVERAGE(D1360:D1424)</f>
        <v>13127.5</v>
      </c>
      <c r="H1424" s="429"/>
      <c r="I1424" s="433"/>
    </row>
    <row r="1425" spans="1:4" ht="15" customHeight="1">
      <c r="A1425" s="410">
        <v>41092</v>
      </c>
      <c r="B1425" s="420">
        <v>12900</v>
      </c>
      <c r="C1425" s="420">
        <v>13800</v>
      </c>
      <c r="D1425" s="421">
        <f t="shared" ref="D1425:D1430" si="82">AVERAGE(B1425:C1425)</f>
        <v>13350</v>
      </c>
    </row>
    <row r="1426" spans="1:4" ht="15" customHeight="1">
      <c r="A1426" s="410">
        <v>41093</v>
      </c>
      <c r="B1426" s="420">
        <v>12700</v>
      </c>
      <c r="C1426" s="420">
        <v>13500</v>
      </c>
      <c r="D1426" s="421">
        <f t="shared" si="82"/>
        <v>13100</v>
      </c>
    </row>
    <row r="1427" spans="1:4" ht="15" customHeight="1">
      <c r="A1427" s="410">
        <v>41094</v>
      </c>
      <c r="B1427" s="420">
        <v>12700</v>
      </c>
      <c r="C1427" s="420">
        <v>13500</v>
      </c>
      <c r="D1427" s="421">
        <f t="shared" si="82"/>
        <v>13100</v>
      </c>
    </row>
    <row r="1428" spans="1:4" ht="15" customHeight="1">
      <c r="A1428" s="410">
        <v>41095</v>
      </c>
      <c r="B1428" s="420">
        <v>12700</v>
      </c>
      <c r="C1428" s="420">
        <v>13500</v>
      </c>
      <c r="D1428" s="421">
        <f t="shared" si="82"/>
        <v>13100</v>
      </c>
    </row>
    <row r="1429" spans="1:4" ht="15" customHeight="1">
      <c r="A1429" s="410">
        <v>41096</v>
      </c>
      <c r="B1429" s="420">
        <v>12700</v>
      </c>
      <c r="C1429" s="420">
        <v>13500</v>
      </c>
      <c r="D1429" s="421">
        <f t="shared" si="82"/>
        <v>13100</v>
      </c>
    </row>
    <row r="1430" spans="1:4" ht="15" customHeight="1">
      <c r="A1430" s="410">
        <v>41099</v>
      </c>
      <c r="B1430" s="420">
        <v>12700</v>
      </c>
      <c r="C1430" s="420">
        <v>13500</v>
      </c>
      <c r="D1430" s="421">
        <f t="shared" si="82"/>
        <v>13100</v>
      </c>
    </row>
    <row r="1431" spans="1:4" ht="15" customHeight="1">
      <c r="A1431" s="410">
        <v>41100</v>
      </c>
      <c r="B1431" s="420">
        <v>12700</v>
      </c>
      <c r="C1431" s="420">
        <v>13500</v>
      </c>
      <c r="D1431" s="421">
        <f t="shared" ref="D1431:D1436" si="83">AVERAGE(B1431:C1431)</f>
        <v>13100</v>
      </c>
    </row>
    <row r="1432" spans="1:4" ht="15" customHeight="1">
      <c r="A1432" s="410">
        <v>41101</v>
      </c>
      <c r="B1432" s="420">
        <v>12700</v>
      </c>
      <c r="C1432" s="420">
        <v>13500</v>
      </c>
      <c r="D1432" s="421">
        <f t="shared" si="83"/>
        <v>13100</v>
      </c>
    </row>
    <row r="1433" spans="1:4" ht="15" customHeight="1">
      <c r="A1433" s="410">
        <v>41102</v>
      </c>
      <c r="B1433" s="420">
        <v>12700</v>
      </c>
      <c r="C1433" s="420">
        <v>13500</v>
      </c>
      <c r="D1433" s="421">
        <f t="shared" si="83"/>
        <v>13100</v>
      </c>
    </row>
    <row r="1434" spans="1:4" ht="15" customHeight="1">
      <c r="A1434" s="410">
        <v>41103</v>
      </c>
      <c r="B1434" s="420">
        <v>12700</v>
      </c>
      <c r="C1434" s="420">
        <v>13500</v>
      </c>
      <c r="D1434" s="421">
        <f t="shared" si="83"/>
        <v>13100</v>
      </c>
    </row>
    <row r="1435" spans="1:4" ht="15" customHeight="1">
      <c r="A1435" s="410">
        <v>41106</v>
      </c>
      <c r="B1435" s="420">
        <v>12700</v>
      </c>
      <c r="C1435" s="420">
        <v>13500</v>
      </c>
      <c r="D1435" s="421">
        <f t="shared" si="83"/>
        <v>13100</v>
      </c>
    </row>
    <row r="1436" spans="1:4" ht="15" customHeight="1">
      <c r="A1436" s="410">
        <v>41107</v>
      </c>
      <c r="B1436" s="420">
        <v>12700</v>
      </c>
      <c r="C1436" s="420">
        <v>13500</v>
      </c>
      <c r="D1436" s="421">
        <f t="shared" si="83"/>
        <v>13100</v>
      </c>
    </row>
    <row r="1437" spans="1:4" ht="15" customHeight="1">
      <c r="A1437" s="410">
        <v>41108</v>
      </c>
      <c r="B1437" s="420">
        <v>12700</v>
      </c>
      <c r="C1437" s="420">
        <v>13500</v>
      </c>
      <c r="D1437" s="421">
        <f t="shared" ref="D1437:D1443" si="84">AVERAGE(B1437:C1437)</f>
        <v>13100</v>
      </c>
    </row>
    <row r="1438" spans="1:4" ht="15" customHeight="1">
      <c r="A1438" s="410">
        <v>41109</v>
      </c>
      <c r="B1438" s="420">
        <v>12700</v>
      </c>
      <c r="C1438" s="420">
        <v>13500</v>
      </c>
      <c r="D1438" s="421">
        <f t="shared" si="84"/>
        <v>13100</v>
      </c>
    </row>
    <row r="1439" spans="1:4" ht="15" customHeight="1">
      <c r="A1439" s="410">
        <v>41110</v>
      </c>
      <c r="B1439" s="420">
        <v>12700</v>
      </c>
      <c r="C1439" s="420">
        <v>13500</v>
      </c>
      <c r="D1439" s="421">
        <f t="shared" si="84"/>
        <v>13100</v>
      </c>
    </row>
    <row r="1440" spans="1:4" ht="15" customHeight="1">
      <c r="A1440" s="410">
        <v>41113</v>
      </c>
      <c r="B1440" s="420">
        <v>12700</v>
      </c>
      <c r="C1440" s="420">
        <v>13500</v>
      </c>
      <c r="D1440" s="421">
        <f t="shared" si="84"/>
        <v>13100</v>
      </c>
    </row>
    <row r="1441" spans="1:9" ht="15" customHeight="1">
      <c r="A1441" s="410">
        <v>41114</v>
      </c>
      <c r="B1441" s="420">
        <v>12700</v>
      </c>
      <c r="C1441" s="420">
        <v>13500</v>
      </c>
      <c r="D1441" s="421">
        <f t="shared" si="84"/>
        <v>13100</v>
      </c>
    </row>
    <row r="1442" spans="1:9" ht="15" customHeight="1">
      <c r="A1442" s="410">
        <v>41115</v>
      </c>
      <c r="B1442" s="411">
        <v>12700</v>
      </c>
      <c r="C1442" s="411">
        <v>13500</v>
      </c>
      <c r="D1442" s="412">
        <f t="shared" si="84"/>
        <v>13100</v>
      </c>
    </row>
    <row r="1443" spans="1:9" ht="15" customHeight="1">
      <c r="A1443" s="410">
        <v>41116</v>
      </c>
      <c r="B1443" s="411">
        <v>12700</v>
      </c>
      <c r="C1443" s="411">
        <v>13500</v>
      </c>
      <c r="D1443" s="412">
        <f t="shared" si="84"/>
        <v>13100</v>
      </c>
    </row>
    <row r="1444" spans="1:9" ht="15" customHeight="1">
      <c r="A1444" s="410">
        <v>41117</v>
      </c>
      <c r="B1444" s="411">
        <v>12000</v>
      </c>
      <c r="C1444" s="411">
        <v>13000</v>
      </c>
      <c r="D1444" s="412">
        <f t="shared" ref="D1444:D1449" si="85">AVERAGE(B1444:C1444)</f>
        <v>12500</v>
      </c>
    </row>
    <row r="1445" spans="1:9" ht="15" customHeight="1">
      <c r="A1445" s="410">
        <v>41120</v>
      </c>
      <c r="B1445" s="411">
        <v>12000</v>
      </c>
      <c r="C1445" s="411">
        <v>13000</v>
      </c>
      <c r="D1445" s="412">
        <f t="shared" si="85"/>
        <v>12500</v>
      </c>
    </row>
    <row r="1446" spans="1:9" ht="15" customHeight="1" thickBot="1">
      <c r="A1446" s="415">
        <v>41121</v>
      </c>
      <c r="B1446" s="416">
        <v>12000</v>
      </c>
      <c r="C1446" s="416">
        <v>13000</v>
      </c>
      <c r="D1446" s="417">
        <f t="shared" si="85"/>
        <v>12500</v>
      </c>
      <c r="E1446" s="435">
        <f>AVERAGE(D1425:D1446)</f>
        <v>13029.545454545454</v>
      </c>
      <c r="F1446" s="435"/>
      <c r="G1446" s="419"/>
      <c r="H1446" s="429"/>
      <c r="I1446" s="433"/>
    </row>
    <row r="1447" spans="1:9" ht="15" customHeight="1">
      <c r="A1447" s="437">
        <v>41122</v>
      </c>
      <c r="B1447" s="438">
        <v>12000</v>
      </c>
      <c r="C1447" s="438">
        <v>13000</v>
      </c>
      <c r="D1447" s="490">
        <f t="shared" si="85"/>
        <v>12500</v>
      </c>
    </row>
    <row r="1448" spans="1:9" ht="15" customHeight="1">
      <c r="A1448" s="410">
        <v>41123</v>
      </c>
      <c r="B1448" s="420">
        <v>12000</v>
      </c>
      <c r="C1448" s="420">
        <v>13000</v>
      </c>
      <c r="D1448" s="421">
        <f t="shared" si="85"/>
        <v>12500</v>
      </c>
    </row>
    <row r="1449" spans="1:9" ht="15" customHeight="1">
      <c r="A1449" s="410">
        <v>41124</v>
      </c>
      <c r="B1449" s="420">
        <v>12000</v>
      </c>
      <c r="C1449" s="420">
        <v>13000</v>
      </c>
      <c r="D1449" s="421">
        <f t="shared" si="85"/>
        <v>12500</v>
      </c>
    </row>
    <row r="1450" spans="1:9" ht="15" customHeight="1">
      <c r="A1450" s="410">
        <v>41127</v>
      </c>
      <c r="B1450" s="420">
        <v>12000</v>
      </c>
      <c r="C1450" s="420">
        <v>13000</v>
      </c>
      <c r="D1450" s="421">
        <f t="shared" ref="D1450:D1455" si="86">AVERAGE(B1450:C1450)</f>
        <v>12500</v>
      </c>
    </row>
    <row r="1451" spans="1:9" ht="15" customHeight="1">
      <c r="A1451" s="410">
        <v>41128</v>
      </c>
      <c r="B1451" s="420">
        <v>12000</v>
      </c>
      <c r="C1451" s="420">
        <v>13000</v>
      </c>
      <c r="D1451" s="421">
        <f t="shared" si="86"/>
        <v>12500</v>
      </c>
    </row>
    <row r="1452" spans="1:9" ht="15" customHeight="1">
      <c r="A1452" s="410">
        <v>41129</v>
      </c>
      <c r="B1452" s="420">
        <v>12000</v>
      </c>
      <c r="C1452" s="420">
        <v>13000</v>
      </c>
      <c r="D1452" s="421">
        <f t="shared" si="86"/>
        <v>12500</v>
      </c>
    </row>
    <row r="1453" spans="1:9" ht="15" customHeight="1">
      <c r="A1453" s="410">
        <v>41130</v>
      </c>
      <c r="B1453" s="420">
        <v>12000</v>
      </c>
      <c r="C1453" s="420">
        <v>13000</v>
      </c>
      <c r="D1453" s="421">
        <f t="shared" si="86"/>
        <v>12500</v>
      </c>
    </row>
    <row r="1454" spans="1:9" ht="15" customHeight="1">
      <c r="A1454" s="410">
        <v>41131</v>
      </c>
      <c r="B1454" s="420">
        <v>12000</v>
      </c>
      <c r="C1454" s="420">
        <v>13000</v>
      </c>
      <c r="D1454" s="421">
        <f t="shared" si="86"/>
        <v>12500</v>
      </c>
    </row>
    <row r="1455" spans="1:9" ht="15" customHeight="1">
      <c r="A1455" s="410">
        <v>41134</v>
      </c>
      <c r="B1455" s="420">
        <v>12000</v>
      </c>
      <c r="C1455" s="420">
        <v>13000</v>
      </c>
      <c r="D1455" s="421">
        <f t="shared" si="86"/>
        <v>12500</v>
      </c>
    </row>
    <row r="1456" spans="1:9" ht="15" customHeight="1">
      <c r="A1456" s="410">
        <v>41135</v>
      </c>
      <c r="B1456" s="420">
        <v>12000</v>
      </c>
      <c r="C1456" s="420">
        <v>13000</v>
      </c>
      <c r="D1456" s="421">
        <f t="shared" ref="D1456:D1461" si="87">AVERAGE(B1456:C1456)</f>
        <v>12500</v>
      </c>
    </row>
    <row r="1457" spans="1:9" ht="15" customHeight="1">
      <c r="A1457" s="410">
        <v>41136</v>
      </c>
      <c r="B1457" s="420">
        <v>12000</v>
      </c>
      <c r="C1457" s="420">
        <v>13000</v>
      </c>
      <c r="D1457" s="421">
        <f t="shared" si="87"/>
        <v>12500</v>
      </c>
    </row>
    <row r="1458" spans="1:9" ht="15" customHeight="1">
      <c r="A1458" s="410">
        <v>41137</v>
      </c>
      <c r="B1458" s="420">
        <v>12000</v>
      </c>
      <c r="C1458" s="420">
        <v>13000</v>
      </c>
      <c r="D1458" s="421">
        <f t="shared" si="87"/>
        <v>12500</v>
      </c>
    </row>
    <row r="1459" spans="1:9" ht="15" customHeight="1">
      <c r="A1459" s="410">
        <v>41138</v>
      </c>
      <c r="B1459" s="420">
        <v>12000</v>
      </c>
      <c r="C1459" s="420">
        <v>13000</v>
      </c>
      <c r="D1459" s="421">
        <f t="shared" si="87"/>
        <v>12500</v>
      </c>
    </row>
    <row r="1460" spans="1:9" ht="15" customHeight="1">
      <c r="A1460" s="410">
        <v>41141</v>
      </c>
      <c r="B1460" s="420">
        <v>12000</v>
      </c>
      <c r="C1460" s="420">
        <v>13000</v>
      </c>
      <c r="D1460" s="421">
        <f t="shared" si="87"/>
        <v>12500</v>
      </c>
    </row>
    <row r="1461" spans="1:9" ht="15" customHeight="1">
      <c r="A1461" s="410">
        <v>41142</v>
      </c>
      <c r="B1461" s="420">
        <v>12000</v>
      </c>
      <c r="C1461" s="420">
        <v>13000</v>
      </c>
      <c r="D1461" s="421">
        <f t="shared" si="87"/>
        <v>12500</v>
      </c>
    </row>
    <row r="1462" spans="1:9" ht="15" customHeight="1">
      <c r="A1462" s="410">
        <v>41143</v>
      </c>
      <c r="B1462" s="420">
        <v>12000</v>
      </c>
      <c r="C1462" s="420">
        <v>13000</v>
      </c>
      <c r="D1462" s="421">
        <f>AVERAGE(B1462:C1462)</f>
        <v>12500</v>
      </c>
    </row>
    <row r="1463" spans="1:9" ht="15" customHeight="1">
      <c r="A1463" s="410">
        <v>41144</v>
      </c>
      <c r="B1463" s="420">
        <v>12000</v>
      </c>
      <c r="C1463" s="420">
        <v>13000</v>
      </c>
      <c r="D1463" s="421">
        <f>AVERAGE(B1463:C1463)</f>
        <v>12500</v>
      </c>
    </row>
    <row r="1464" spans="1:9" ht="15" customHeight="1">
      <c r="A1464" s="410">
        <v>41145</v>
      </c>
      <c r="B1464" s="420">
        <v>12000</v>
      </c>
      <c r="C1464" s="420">
        <v>13000</v>
      </c>
      <c r="D1464" s="421">
        <f>AVERAGE(B1464:C1464)</f>
        <v>12500</v>
      </c>
    </row>
    <row r="1465" spans="1:9" ht="15" customHeight="1">
      <c r="A1465" s="410">
        <v>41148</v>
      </c>
      <c r="B1465" s="772" t="s">
        <v>85</v>
      </c>
      <c r="C1465" s="772"/>
      <c r="D1465" s="772"/>
      <c r="E1465" s="772"/>
      <c r="F1465" s="772"/>
      <c r="G1465" s="772"/>
      <c r="H1465" s="772"/>
      <c r="I1465" s="772"/>
    </row>
    <row r="1466" spans="1:9" ht="15" customHeight="1">
      <c r="A1466" s="410">
        <v>41149</v>
      </c>
      <c r="B1466" s="420">
        <v>12000</v>
      </c>
      <c r="C1466" s="420">
        <v>13000</v>
      </c>
      <c r="D1466" s="421">
        <f t="shared" ref="D1466:D1471" si="88">AVERAGE(B1466:C1466)</f>
        <v>12500</v>
      </c>
    </row>
    <row r="1467" spans="1:9" ht="15" customHeight="1">
      <c r="A1467" s="410">
        <v>41150</v>
      </c>
      <c r="B1467" s="420">
        <v>12000</v>
      </c>
      <c r="C1467" s="420">
        <v>13000</v>
      </c>
      <c r="D1467" s="421">
        <f t="shared" si="88"/>
        <v>12500</v>
      </c>
    </row>
    <row r="1468" spans="1:9" ht="15" customHeight="1">
      <c r="A1468" s="410">
        <v>41151</v>
      </c>
      <c r="B1468" s="420">
        <v>12500</v>
      </c>
      <c r="C1468" s="420">
        <v>13000</v>
      </c>
      <c r="D1468" s="421">
        <f t="shared" si="88"/>
        <v>12750</v>
      </c>
    </row>
    <row r="1469" spans="1:9" ht="15" customHeight="1" thickBot="1">
      <c r="A1469" s="415">
        <v>41152</v>
      </c>
      <c r="B1469" s="416">
        <v>12500</v>
      </c>
      <c r="C1469" s="416">
        <v>13000</v>
      </c>
      <c r="D1469" s="417">
        <f t="shared" si="88"/>
        <v>12750</v>
      </c>
      <c r="E1469" s="435">
        <f>AVERAGE(D1447:D1469)</f>
        <v>12522.727272727272</v>
      </c>
      <c r="F1469" s="435"/>
      <c r="G1469" s="419"/>
      <c r="H1469" s="429"/>
      <c r="I1469" s="433"/>
    </row>
    <row r="1470" spans="1:9" ht="15" customHeight="1">
      <c r="A1470" s="410">
        <v>41155</v>
      </c>
      <c r="B1470" s="420">
        <v>12500</v>
      </c>
      <c r="C1470" s="420">
        <v>13000</v>
      </c>
      <c r="D1470" s="421">
        <f t="shared" si="88"/>
        <v>12750</v>
      </c>
    </row>
    <row r="1471" spans="1:9" ht="15" customHeight="1">
      <c r="A1471" s="410">
        <v>41156</v>
      </c>
      <c r="B1471" s="420">
        <v>12500</v>
      </c>
      <c r="C1471" s="420">
        <v>13000</v>
      </c>
      <c r="D1471" s="421">
        <f t="shared" si="88"/>
        <v>12750</v>
      </c>
    </row>
    <row r="1472" spans="1:9" ht="15" customHeight="1">
      <c r="A1472" s="410">
        <v>41157</v>
      </c>
      <c r="B1472" s="420">
        <v>12500</v>
      </c>
      <c r="C1472" s="420">
        <v>13000</v>
      </c>
      <c r="D1472" s="421">
        <f t="shared" ref="D1472:D1478" si="89">AVERAGE(B1472:C1472)</f>
        <v>12750</v>
      </c>
    </row>
    <row r="1473" spans="1:4" ht="15" customHeight="1">
      <c r="A1473" s="410">
        <v>41158</v>
      </c>
      <c r="B1473" s="420">
        <v>12500</v>
      </c>
      <c r="C1473" s="420">
        <v>13000</v>
      </c>
      <c r="D1473" s="421">
        <f t="shared" si="89"/>
        <v>12750</v>
      </c>
    </row>
    <row r="1474" spans="1:4" ht="15" customHeight="1">
      <c r="A1474" s="410">
        <v>41159</v>
      </c>
      <c r="B1474" s="420">
        <v>12500</v>
      </c>
      <c r="C1474" s="420">
        <v>13000</v>
      </c>
      <c r="D1474" s="421">
        <f t="shared" si="89"/>
        <v>12750</v>
      </c>
    </row>
    <row r="1475" spans="1:4" ht="15" customHeight="1">
      <c r="A1475" s="410">
        <v>41162</v>
      </c>
      <c r="B1475" s="420">
        <v>12500</v>
      </c>
      <c r="C1475" s="420">
        <v>13000</v>
      </c>
      <c r="D1475" s="421">
        <f t="shared" si="89"/>
        <v>12750</v>
      </c>
    </row>
    <row r="1476" spans="1:4" ht="15" customHeight="1">
      <c r="A1476" s="410">
        <v>41163</v>
      </c>
      <c r="B1476" s="420">
        <v>12500</v>
      </c>
      <c r="C1476" s="420">
        <v>13000</v>
      </c>
      <c r="D1476" s="421">
        <f t="shared" si="89"/>
        <v>12750</v>
      </c>
    </row>
    <row r="1477" spans="1:4" ht="15" customHeight="1">
      <c r="A1477" s="410">
        <v>41164</v>
      </c>
      <c r="B1477" s="420">
        <v>12500</v>
      </c>
      <c r="C1477" s="420">
        <v>13000</v>
      </c>
      <c r="D1477" s="421">
        <f t="shared" si="89"/>
        <v>12750</v>
      </c>
    </row>
    <row r="1478" spans="1:4" ht="15" customHeight="1">
      <c r="A1478" s="410">
        <v>41165</v>
      </c>
      <c r="B1478" s="420">
        <v>12500</v>
      </c>
      <c r="C1478" s="420">
        <v>13000</v>
      </c>
      <c r="D1478" s="421">
        <f t="shared" si="89"/>
        <v>12750</v>
      </c>
    </row>
    <row r="1479" spans="1:4" ht="15" customHeight="1">
      <c r="A1479" s="410">
        <v>41166</v>
      </c>
      <c r="B1479" s="420">
        <v>12500</v>
      </c>
      <c r="C1479" s="420">
        <v>13000</v>
      </c>
      <c r="D1479" s="421">
        <f t="shared" ref="D1479:D1484" si="90">AVERAGE(B1479:C1479)</f>
        <v>12750</v>
      </c>
    </row>
    <row r="1480" spans="1:4" ht="15" customHeight="1">
      <c r="A1480" s="410">
        <v>41169</v>
      </c>
      <c r="B1480" s="420">
        <v>12500</v>
      </c>
      <c r="C1480" s="420">
        <v>13000</v>
      </c>
      <c r="D1480" s="421">
        <f t="shared" si="90"/>
        <v>12750</v>
      </c>
    </row>
    <row r="1481" spans="1:4" ht="15" customHeight="1">
      <c r="A1481" s="410">
        <v>41170</v>
      </c>
      <c r="B1481" s="420">
        <v>12500</v>
      </c>
      <c r="C1481" s="420">
        <v>13000</v>
      </c>
      <c r="D1481" s="421">
        <f t="shared" si="90"/>
        <v>12750</v>
      </c>
    </row>
    <row r="1482" spans="1:4" ht="15" customHeight="1">
      <c r="A1482" s="410">
        <v>41171</v>
      </c>
      <c r="B1482" s="420">
        <v>12500</v>
      </c>
      <c r="C1482" s="420">
        <v>13000</v>
      </c>
      <c r="D1482" s="421">
        <f t="shared" si="90"/>
        <v>12750</v>
      </c>
    </row>
    <row r="1483" spans="1:4" ht="15" customHeight="1">
      <c r="A1483" s="410">
        <v>41172</v>
      </c>
      <c r="B1483" s="420">
        <v>12500</v>
      </c>
      <c r="C1483" s="420">
        <v>13000</v>
      </c>
      <c r="D1483" s="421">
        <f t="shared" si="90"/>
        <v>12750</v>
      </c>
    </row>
    <row r="1484" spans="1:4" ht="15" customHeight="1">
      <c r="A1484" s="410">
        <v>41173</v>
      </c>
      <c r="B1484" s="420">
        <v>12500</v>
      </c>
      <c r="C1484" s="420">
        <v>12700</v>
      </c>
      <c r="D1484" s="421">
        <f t="shared" si="90"/>
        <v>12600</v>
      </c>
    </row>
    <row r="1485" spans="1:4" ht="15" customHeight="1">
      <c r="A1485" s="410">
        <v>41176</v>
      </c>
      <c r="B1485" s="420">
        <v>12500</v>
      </c>
      <c r="C1485" s="420">
        <v>12700</v>
      </c>
      <c r="D1485" s="421">
        <f t="shared" ref="D1485:D1492" si="91">AVERAGE(B1485:C1485)</f>
        <v>12600</v>
      </c>
    </row>
    <row r="1486" spans="1:4" ht="15" customHeight="1">
      <c r="A1486" s="410">
        <v>41177</v>
      </c>
      <c r="B1486" s="420">
        <v>12500</v>
      </c>
      <c r="C1486" s="420">
        <v>12700</v>
      </c>
      <c r="D1486" s="421">
        <f t="shared" si="91"/>
        <v>12600</v>
      </c>
    </row>
    <row r="1487" spans="1:4" ht="15" customHeight="1">
      <c r="A1487" s="410">
        <v>41178</v>
      </c>
      <c r="B1487" s="420">
        <v>12500</v>
      </c>
      <c r="C1487" s="420">
        <v>12700</v>
      </c>
      <c r="D1487" s="421">
        <f t="shared" si="91"/>
        <v>12600</v>
      </c>
    </row>
    <row r="1488" spans="1:4" ht="15" customHeight="1">
      <c r="A1488" s="410">
        <v>41179</v>
      </c>
      <c r="B1488" s="420">
        <v>12500</v>
      </c>
      <c r="C1488" s="420">
        <v>12700</v>
      </c>
      <c r="D1488" s="421">
        <f t="shared" si="91"/>
        <v>12600</v>
      </c>
    </row>
    <row r="1489" spans="1:9" ht="15" customHeight="1" thickBot="1">
      <c r="A1489" s="415">
        <v>41180</v>
      </c>
      <c r="B1489" s="416">
        <v>12500</v>
      </c>
      <c r="C1489" s="416">
        <v>12700</v>
      </c>
      <c r="D1489" s="417">
        <f t="shared" si="91"/>
        <v>12600</v>
      </c>
      <c r="E1489" s="435">
        <f>AVERAGE(D1470:D1489)</f>
        <v>12705</v>
      </c>
      <c r="F1489" s="435"/>
      <c r="G1489" s="419"/>
      <c r="H1489" s="429"/>
      <c r="I1489" s="433"/>
    </row>
    <row r="1490" spans="1:9" ht="15" customHeight="1">
      <c r="A1490" s="410">
        <v>41183</v>
      </c>
      <c r="B1490" s="420">
        <v>12500</v>
      </c>
      <c r="C1490" s="420">
        <v>12700</v>
      </c>
      <c r="D1490" s="421">
        <f t="shared" si="91"/>
        <v>12600</v>
      </c>
    </row>
    <row r="1491" spans="1:9" ht="15" customHeight="1">
      <c r="A1491" s="410">
        <v>41184</v>
      </c>
      <c r="B1491" s="420">
        <v>12500</v>
      </c>
      <c r="C1491" s="420">
        <v>12700</v>
      </c>
      <c r="D1491" s="421">
        <f t="shared" si="91"/>
        <v>12600</v>
      </c>
    </row>
    <row r="1492" spans="1:9" ht="15" customHeight="1">
      <c r="A1492" s="410">
        <v>41185</v>
      </c>
      <c r="B1492" s="420">
        <v>12500</v>
      </c>
      <c r="C1492" s="420">
        <v>12700</v>
      </c>
      <c r="D1492" s="421">
        <f t="shared" si="91"/>
        <v>12600</v>
      </c>
    </row>
    <row r="1493" spans="1:9" ht="15" customHeight="1">
      <c r="A1493" s="410">
        <v>41186</v>
      </c>
      <c r="B1493" s="420">
        <v>12500</v>
      </c>
      <c r="C1493" s="420">
        <v>12700</v>
      </c>
      <c r="D1493" s="421">
        <f t="shared" ref="D1493:D1498" si="92">AVERAGE(B1493:C1493)</f>
        <v>12600</v>
      </c>
    </row>
    <row r="1494" spans="1:9" ht="15" customHeight="1">
      <c r="A1494" s="410">
        <v>41187</v>
      </c>
      <c r="B1494" s="420">
        <v>12500</v>
      </c>
      <c r="C1494" s="420">
        <v>12700</v>
      </c>
      <c r="D1494" s="421">
        <f t="shared" si="92"/>
        <v>12600</v>
      </c>
    </row>
    <row r="1495" spans="1:9" ht="15" customHeight="1">
      <c r="A1495" s="410">
        <v>41190</v>
      </c>
      <c r="B1495" s="420">
        <v>12800</v>
      </c>
      <c r="C1495" s="420">
        <v>12800</v>
      </c>
      <c r="D1495" s="421">
        <f t="shared" si="92"/>
        <v>12800</v>
      </c>
    </row>
    <row r="1496" spans="1:9" ht="15" customHeight="1">
      <c r="A1496" s="410">
        <v>41191</v>
      </c>
      <c r="B1496" s="420">
        <v>12800</v>
      </c>
      <c r="C1496" s="420">
        <v>12800</v>
      </c>
      <c r="D1496" s="421">
        <f t="shared" si="92"/>
        <v>12800</v>
      </c>
    </row>
    <row r="1497" spans="1:9" ht="15" customHeight="1">
      <c r="A1497" s="410">
        <v>41192</v>
      </c>
      <c r="B1497" s="420">
        <v>12800</v>
      </c>
      <c r="C1497" s="420">
        <v>12800</v>
      </c>
      <c r="D1497" s="421">
        <f t="shared" si="92"/>
        <v>12800</v>
      </c>
    </row>
    <row r="1498" spans="1:9" ht="15" customHeight="1">
      <c r="A1498" s="410">
        <v>41193</v>
      </c>
      <c r="B1498" s="420">
        <v>12800</v>
      </c>
      <c r="C1498" s="420">
        <v>12800</v>
      </c>
      <c r="D1498" s="421">
        <f t="shared" si="92"/>
        <v>12800</v>
      </c>
    </row>
    <row r="1499" spans="1:9" ht="15" customHeight="1">
      <c r="A1499" s="410">
        <v>41194</v>
      </c>
      <c r="B1499" s="420">
        <v>12800</v>
      </c>
      <c r="C1499" s="420">
        <v>12800</v>
      </c>
      <c r="D1499" s="421">
        <f t="shared" ref="D1499:D1504" si="93">AVERAGE(B1499:C1499)</f>
        <v>12800</v>
      </c>
    </row>
    <row r="1500" spans="1:9" ht="15" customHeight="1">
      <c r="A1500" s="410">
        <v>41197</v>
      </c>
      <c r="B1500" s="420">
        <v>12700</v>
      </c>
      <c r="C1500" s="420">
        <v>12800</v>
      </c>
      <c r="D1500" s="421">
        <f t="shared" si="93"/>
        <v>12750</v>
      </c>
    </row>
    <row r="1501" spans="1:9" ht="15" customHeight="1">
      <c r="A1501" s="410">
        <v>41198</v>
      </c>
      <c r="B1501" s="420">
        <v>12700</v>
      </c>
      <c r="C1501" s="420">
        <v>12800</v>
      </c>
      <c r="D1501" s="421">
        <f t="shared" si="93"/>
        <v>12750</v>
      </c>
    </row>
    <row r="1502" spans="1:9" ht="15" customHeight="1">
      <c r="A1502" s="410">
        <v>41199</v>
      </c>
      <c r="B1502" s="420">
        <v>12700</v>
      </c>
      <c r="C1502" s="420">
        <v>12800</v>
      </c>
      <c r="D1502" s="421">
        <f t="shared" si="93"/>
        <v>12750</v>
      </c>
    </row>
    <row r="1503" spans="1:9" ht="15" customHeight="1">
      <c r="A1503" s="410">
        <v>41200</v>
      </c>
      <c r="B1503" s="420">
        <v>12700</v>
      </c>
      <c r="C1503" s="420">
        <v>12800</v>
      </c>
      <c r="D1503" s="421">
        <f t="shared" si="93"/>
        <v>12750</v>
      </c>
    </row>
    <row r="1504" spans="1:9" ht="15" customHeight="1">
      <c r="A1504" s="410">
        <v>41201</v>
      </c>
      <c r="B1504" s="420">
        <v>12700</v>
      </c>
      <c r="C1504" s="420">
        <v>12800</v>
      </c>
      <c r="D1504" s="421">
        <f t="shared" si="93"/>
        <v>12750</v>
      </c>
    </row>
    <row r="1505" spans="1:9" ht="15" customHeight="1">
      <c r="A1505" s="410">
        <v>41204</v>
      </c>
      <c r="B1505" s="420">
        <v>12700</v>
      </c>
      <c r="C1505" s="420">
        <v>12800</v>
      </c>
      <c r="D1505" s="421">
        <f t="shared" ref="D1505:D1510" si="94">AVERAGE(B1505:C1505)</f>
        <v>12750</v>
      </c>
    </row>
    <row r="1506" spans="1:9" ht="15" customHeight="1">
      <c r="A1506" s="410">
        <v>41205</v>
      </c>
      <c r="B1506" s="420">
        <v>12700</v>
      </c>
      <c r="C1506" s="420">
        <v>12800</v>
      </c>
      <c r="D1506" s="421">
        <f t="shared" si="94"/>
        <v>12750</v>
      </c>
    </row>
    <row r="1507" spans="1:9" ht="15" customHeight="1">
      <c r="A1507" s="410">
        <v>41206</v>
      </c>
      <c r="B1507" s="420">
        <v>12700</v>
      </c>
      <c r="C1507" s="420">
        <v>12800</v>
      </c>
      <c r="D1507" s="421">
        <f t="shared" si="94"/>
        <v>12750</v>
      </c>
    </row>
    <row r="1508" spans="1:9" ht="15" customHeight="1">
      <c r="A1508" s="410">
        <v>41207</v>
      </c>
      <c r="B1508" s="420">
        <v>12700</v>
      </c>
      <c r="C1508" s="420">
        <v>12800</v>
      </c>
      <c r="D1508" s="421">
        <f t="shared" si="94"/>
        <v>12750</v>
      </c>
    </row>
    <row r="1509" spans="1:9" ht="15" customHeight="1">
      <c r="A1509" s="410">
        <v>41208</v>
      </c>
      <c r="B1509" s="420">
        <v>12300</v>
      </c>
      <c r="C1509" s="420">
        <v>12500</v>
      </c>
      <c r="D1509" s="421">
        <f t="shared" si="94"/>
        <v>12400</v>
      </c>
    </row>
    <row r="1510" spans="1:9" ht="15" customHeight="1">
      <c r="A1510" s="410">
        <v>41211</v>
      </c>
      <c r="B1510" s="420">
        <v>12300</v>
      </c>
      <c r="C1510" s="420">
        <v>12500</v>
      </c>
      <c r="D1510" s="421">
        <f t="shared" si="94"/>
        <v>12400</v>
      </c>
    </row>
    <row r="1511" spans="1:9" ht="15" customHeight="1">
      <c r="A1511" s="410">
        <v>41212</v>
      </c>
      <c r="B1511" s="420">
        <v>12300</v>
      </c>
      <c r="C1511" s="420">
        <v>12500</v>
      </c>
      <c r="D1511" s="421">
        <f t="shared" ref="D1511:D1516" si="95">AVERAGE(B1511:C1511)</f>
        <v>12400</v>
      </c>
    </row>
    <row r="1512" spans="1:9" ht="15" customHeight="1" thickBot="1">
      <c r="A1512" s="415">
        <v>41213</v>
      </c>
      <c r="B1512" s="416">
        <v>12300</v>
      </c>
      <c r="C1512" s="416">
        <v>12500</v>
      </c>
      <c r="D1512" s="417">
        <f t="shared" si="95"/>
        <v>12400</v>
      </c>
      <c r="E1512" s="435">
        <f>AVERAGE(D1490:D1512)</f>
        <v>12667.391304347826</v>
      </c>
      <c r="F1512" s="435"/>
      <c r="G1512" s="419"/>
      <c r="H1512" s="429"/>
      <c r="I1512" s="433"/>
    </row>
    <row r="1513" spans="1:9" ht="15" customHeight="1">
      <c r="A1513" s="437">
        <v>41214</v>
      </c>
      <c r="B1513" s="438">
        <v>12300</v>
      </c>
      <c r="C1513" s="438">
        <v>12500</v>
      </c>
      <c r="D1513" s="490">
        <f t="shared" si="95"/>
        <v>12400</v>
      </c>
    </row>
    <row r="1514" spans="1:9" ht="15" customHeight="1">
      <c r="A1514" s="410">
        <v>41215</v>
      </c>
      <c r="B1514" s="420">
        <v>12000</v>
      </c>
      <c r="C1514" s="420">
        <v>12300</v>
      </c>
      <c r="D1514" s="421">
        <f t="shared" si="95"/>
        <v>12150</v>
      </c>
    </row>
    <row r="1515" spans="1:9" ht="15" customHeight="1">
      <c r="A1515" s="410">
        <v>41218</v>
      </c>
      <c r="B1515" s="420">
        <v>12000</v>
      </c>
      <c r="C1515" s="420">
        <v>12300</v>
      </c>
      <c r="D1515" s="421">
        <f t="shared" si="95"/>
        <v>12150</v>
      </c>
    </row>
    <row r="1516" spans="1:9" ht="15" customHeight="1">
      <c r="A1516" s="410">
        <v>41219</v>
      </c>
      <c r="B1516" s="420">
        <v>12000</v>
      </c>
      <c r="C1516" s="420">
        <v>12300</v>
      </c>
      <c r="D1516" s="421">
        <f t="shared" si="95"/>
        <v>12150</v>
      </c>
    </row>
    <row r="1517" spans="1:9" ht="15" customHeight="1">
      <c r="A1517" s="410">
        <v>41220</v>
      </c>
      <c r="B1517" s="420">
        <v>12000</v>
      </c>
      <c r="C1517" s="420">
        <v>12300</v>
      </c>
      <c r="D1517" s="421">
        <f t="shared" ref="D1517:D1522" si="96">AVERAGE(B1517:C1517)</f>
        <v>12150</v>
      </c>
    </row>
    <row r="1518" spans="1:9" ht="15" customHeight="1">
      <c r="A1518" s="410">
        <v>41221</v>
      </c>
      <c r="B1518" s="420">
        <v>12000</v>
      </c>
      <c r="C1518" s="420">
        <v>12300</v>
      </c>
      <c r="D1518" s="421">
        <f t="shared" si="96"/>
        <v>12150</v>
      </c>
    </row>
    <row r="1519" spans="1:9" ht="15" customHeight="1">
      <c r="A1519" s="410">
        <v>41222</v>
      </c>
      <c r="B1519" s="420">
        <v>12000</v>
      </c>
      <c r="C1519" s="420">
        <v>12500</v>
      </c>
      <c r="D1519" s="421">
        <f t="shared" si="96"/>
        <v>12250</v>
      </c>
    </row>
    <row r="1520" spans="1:9" ht="15" customHeight="1">
      <c r="A1520" s="410">
        <v>41225</v>
      </c>
      <c r="B1520" s="420">
        <v>12000</v>
      </c>
      <c r="C1520" s="420">
        <v>12500</v>
      </c>
      <c r="D1520" s="421">
        <f t="shared" si="96"/>
        <v>12250</v>
      </c>
    </row>
    <row r="1521" spans="1:9" ht="15" customHeight="1">
      <c r="A1521" s="410">
        <v>41226</v>
      </c>
      <c r="B1521" s="420">
        <v>12000</v>
      </c>
      <c r="C1521" s="420">
        <v>12500</v>
      </c>
      <c r="D1521" s="421">
        <f t="shared" si="96"/>
        <v>12250</v>
      </c>
    </row>
    <row r="1522" spans="1:9" ht="15" customHeight="1">
      <c r="A1522" s="410">
        <v>41227</v>
      </c>
      <c r="B1522" s="420">
        <v>12000</v>
      </c>
      <c r="C1522" s="420">
        <v>12500</v>
      </c>
      <c r="D1522" s="421">
        <f t="shared" si="96"/>
        <v>12250</v>
      </c>
    </row>
    <row r="1523" spans="1:9" ht="15" customHeight="1">
      <c r="A1523" s="410">
        <v>41228</v>
      </c>
      <c r="B1523" s="420">
        <v>12000</v>
      </c>
      <c r="C1523" s="420">
        <v>12500</v>
      </c>
      <c r="D1523" s="421">
        <f t="shared" ref="D1523:D1528" si="97">AVERAGE(B1523:C1523)</f>
        <v>12250</v>
      </c>
    </row>
    <row r="1524" spans="1:9" ht="15" customHeight="1">
      <c r="A1524" s="410">
        <v>41229</v>
      </c>
      <c r="B1524" s="420">
        <v>12100</v>
      </c>
      <c r="C1524" s="420">
        <v>12400</v>
      </c>
      <c r="D1524" s="421">
        <f t="shared" si="97"/>
        <v>12250</v>
      </c>
    </row>
    <row r="1525" spans="1:9" ht="15" customHeight="1">
      <c r="A1525" s="410">
        <v>41232</v>
      </c>
      <c r="B1525" s="420">
        <v>12100</v>
      </c>
      <c r="C1525" s="420">
        <v>12400</v>
      </c>
      <c r="D1525" s="421">
        <f t="shared" si="97"/>
        <v>12250</v>
      </c>
    </row>
    <row r="1526" spans="1:9" ht="15" customHeight="1">
      <c r="A1526" s="410">
        <v>41233</v>
      </c>
      <c r="B1526" s="420">
        <v>12100</v>
      </c>
      <c r="C1526" s="420">
        <v>12400</v>
      </c>
      <c r="D1526" s="421">
        <f t="shared" si="97"/>
        <v>12250</v>
      </c>
    </row>
    <row r="1527" spans="1:9" ht="15" customHeight="1">
      <c r="A1527" s="410">
        <v>41234</v>
      </c>
      <c r="B1527" s="420">
        <v>12100</v>
      </c>
      <c r="C1527" s="420">
        <v>12400</v>
      </c>
      <c r="D1527" s="421">
        <f t="shared" si="97"/>
        <v>12250</v>
      </c>
    </row>
    <row r="1528" spans="1:9" ht="15" customHeight="1">
      <c r="A1528" s="410">
        <v>41235</v>
      </c>
      <c r="B1528" s="420">
        <v>12100</v>
      </c>
      <c r="C1528" s="420">
        <v>12400</v>
      </c>
      <c r="D1528" s="421">
        <f t="shared" si="97"/>
        <v>12250</v>
      </c>
    </row>
    <row r="1529" spans="1:9" ht="15" customHeight="1">
      <c r="A1529" s="410">
        <v>41236</v>
      </c>
      <c r="B1529" s="420">
        <v>12100</v>
      </c>
      <c r="C1529" s="420">
        <v>12400</v>
      </c>
      <c r="D1529" s="421">
        <f t="shared" ref="D1529:D1534" si="98">AVERAGE(B1529:C1529)</f>
        <v>12250</v>
      </c>
    </row>
    <row r="1530" spans="1:9" ht="15" customHeight="1">
      <c r="A1530" s="410">
        <v>41239</v>
      </c>
      <c r="B1530" s="420">
        <v>12000</v>
      </c>
      <c r="C1530" s="420">
        <v>12400</v>
      </c>
      <c r="D1530" s="421">
        <f t="shared" si="98"/>
        <v>12200</v>
      </c>
    </row>
    <row r="1531" spans="1:9" ht="15" customHeight="1">
      <c r="A1531" s="410">
        <v>41240</v>
      </c>
      <c r="B1531" s="420">
        <v>12000</v>
      </c>
      <c r="C1531" s="420">
        <v>12400</v>
      </c>
      <c r="D1531" s="421">
        <f t="shared" si="98"/>
        <v>12200</v>
      </c>
    </row>
    <row r="1532" spans="1:9" ht="15" customHeight="1">
      <c r="A1532" s="410">
        <v>41241</v>
      </c>
      <c r="B1532" s="420">
        <v>12000</v>
      </c>
      <c r="C1532" s="420">
        <v>12400</v>
      </c>
      <c r="D1532" s="421">
        <f t="shared" si="98"/>
        <v>12200</v>
      </c>
    </row>
    <row r="1533" spans="1:9" ht="15" customHeight="1">
      <c r="A1533" s="410">
        <v>41242</v>
      </c>
      <c r="B1533" s="420">
        <v>12000</v>
      </c>
      <c r="C1533" s="420">
        <v>12400</v>
      </c>
      <c r="D1533" s="421">
        <f t="shared" si="98"/>
        <v>12200</v>
      </c>
    </row>
    <row r="1534" spans="1:9" ht="15" customHeight="1" thickBot="1">
      <c r="A1534" s="415">
        <v>41243</v>
      </c>
      <c r="B1534" s="416">
        <v>12000</v>
      </c>
      <c r="C1534" s="416">
        <v>12200</v>
      </c>
      <c r="D1534" s="417">
        <f t="shared" si="98"/>
        <v>12100</v>
      </c>
      <c r="E1534" s="435">
        <f>AVERAGE(D1513:D1534)</f>
        <v>12218.181818181818</v>
      </c>
      <c r="F1534" s="435"/>
      <c r="G1534" s="419"/>
      <c r="H1534" s="429"/>
      <c r="I1534" s="433"/>
    </row>
    <row r="1535" spans="1:9" ht="15" customHeight="1">
      <c r="A1535" s="410">
        <v>41246</v>
      </c>
      <c r="B1535" s="420">
        <v>12000</v>
      </c>
      <c r="C1535" s="420">
        <v>12200</v>
      </c>
      <c r="D1535" s="421">
        <f t="shared" ref="D1535:D1540" si="99">AVERAGE(B1535:C1535)</f>
        <v>12100</v>
      </c>
    </row>
    <row r="1536" spans="1:9" ht="15" customHeight="1">
      <c r="A1536" s="410">
        <v>41247</v>
      </c>
      <c r="B1536" s="420">
        <v>12000</v>
      </c>
      <c r="C1536" s="420">
        <v>12200</v>
      </c>
      <c r="D1536" s="421">
        <f t="shared" si="99"/>
        <v>12100</v>
      </c>
    </row>
    <row r="1537" spans="1:4" ht="15" customHeight="1">
      <c r="A1537" s="410">
        <v>41248</v>
      </c>
      <c r="B1537" s="420">
        <v>12000</v>
      </c>
      <c r="C1537" s="420">
        <v>12200</v>
      </c>
      <c r="D1537" s="421">
        <f t="shared" si="99"/>
        <v>12100</v>
      </c>
    </row>
    <row r="1538" spans="1:4" ht="15" customHeight="1">
      <c r="A1538" s="410">
        <v>41249</v>
      </c>
      <c r="B1538" s="420">
        <v>12000</v>
      </c>
      <c r="C1538" s="420">
        <v>12200</v>
      </c>
      <c r="D1538" s="421">
        <f t="shared" si="99"/>
        <v>12100</v>
      </c>
    </row>
    <row r="1539" spans="1:4" ht="15" customHeight="1">
      <c r="A1539" s="410">
        <v>41250</v>
      </c>
      <c r="B1539" s="420">
        <v>12000</v>
      </c>
      <c r="C1539" s="420">
        <v>12200</v>
      </c>
      <c r="D1539" s="421">
        <f t="shared" si="99"/>
        <v>12100</v>
      </c>
    </row>
    <row r="1540" spans="1:4" ht="15" customHeight="1">
      <c r="A1540" s="410">
        <v>41253</v>
      </c>
      <c r="B1540" s="420">
        <v>12000</v>
      </c>
      <c r="C1540" s="420">
        <v>12200</v>
      </c>
      <c r="D1540" s="421">
        <f t="shared" si="99"/>
        <v>12100</v>
      </c>
    </row>
    <row r="1541" spans="1:4" ht="15" customHeight="1">
      <c r="A1541" s="410">
        <v>41254</v>
      </c>
      <c r="B1541" s="420">
        <v>12000</v>
      </c>
      <c r="C1541" s="420">
        <v>12200</v>
      </c>
      <c r="D1541" s="421">
        <f t="shared" ref="D1541:D1554" si="100">AVERAGE(B1541:C1541)</f>
        <v>12100</v>
      </c>
    </row>
    <row r="1542" spans="1:4" ht="15" customHeight="1">
      <c r="A1542" s="410">
        <v>41255</v>
      </c>
      <c r="B1542" s="420">
        <v>12000</v>
      </c>
      <c r="C1542" s="420">
        <v>12200</v>
      </c>
      <c r="D1542" s="421">
        <f t="shared" si="100"/>
        <v>12100</v>
      </c>
    </row>
    <row r="1543" spans="1:4" ht="15" customHeight="1">
      <c r="A1543" s="410">
        <v>41256</v>
      </c>
      <c r="B1543" s="411">
        <v>12000</v>
      </c>
      <c r="C1543" s="411">
        <v>12200</v>
      </c>
      <c r="D1543" s="421">
        <f t="shared" si="100"/>
        <v>12100</v>
      </c>
    </row>
    <row r="1544" spans="1:4" ht="15" customHeight="1">
      <c r="A1544" s="410">
        <v>41257</v>
      </c>
      <c r="B1544" s="411">
        <v>12000</v>
      </c>
      <c r="C1544" s="411">
        <v>12200</v>
      </c>
      <c r="D1544" s="412">
        <f t="shared" si="100"/>
        <v>12100</v>
      </c>
    </row>
    <row r="1545" spans="1:4" ht="15" customHeight="1">
      <c r="A1545" s="410">
        <v>41260</v>
      </c>
      <c r="B1545" s="411">
        <v>12000</v>
      </c>
      <c r="C1545" s="411">
        <v>12200</v>
      </c>
      <c r="D1545" s="412">
        <f t="shared" si="100"/>
        <v>12100</v>
      </c>
    </row>
    <row r="1546" spans="1:4" ht="15" customHeight="1">
      <c r="A1546" s="410">
        <v>41261</v>
      </c>
      <c r="B1546" s="411">
        <v>12000</v>
      </c>
      <c r="C1546" s="411">
        <v>12200</v>
      </c>
      <c r="D1546" s="412">
        <f t="shared" si="100"/>
        <v>12100</v>
      </c>
    </row>
    <row r="1547" spans="1:4" ht="15" customHeight="1">
      <c r="A1547" s="410">
        <v>41262</v>
      </c>
      <c r="B1547" s="411">
        <v>12000</v>
      </c>
      <c r="C1547" s="411">
        <v>12200</v>
      </c>
      <c r="D1547" s="412">
        <f t="shared" si="100"/>
        <v>12100</v>
      </c>
    </row>
    <row r="1548" spans="1:4" ht="15" customHeight="1">
      <c r="A1548" s="410">
        <v>41263</v>
      </c>
      <c r="B1548" s="411">
        <v>12000</v>
      </c>
      <c r="C1548" s="411">
        <v>12200</v>
      </c>
      <c r="D1548" s="412">
        <f t="shared" si="100"/>
        <v>12100</v>
      </c>
    </row>
    <row r="1549" spans="1:4" ht="15" customHeight="1">
      <c r="A1549" s="410">
        <v>41264</v>
      </c>
      <c r="B1549" s="411">
        <v>12000</v>
      </c>
      <c r="C1549" s="411">
        <v>12200</v>
      </c>
      <c r="D1549" s="412">
        <f t="shared" si="100"/>
        <v>12100</v>
      </c>
    </row>
    <row r="1550" spans="1:4" ht="15" customHeight="1">
      <c r="A1550" s="410">
        <v>41267</v>
      </c>
      <c r="B1550" s="411">
        <v>12000</v>
      </c>
      <c r="C1550" s="411">
        <v>12200</v>
      </c>
      <c r="D1550" s="412">
        <f t="shared" si="100"/>
        <v>12100</v>
      </c>
    </row>
    <row r="1551" spans="1:4" ht="15" customHeight="1">
      <c r="A1551" s="410">
        <v>41268</v>
      </c>
      <c r="B1551" s="763" t="s">
        <v>86</v>
      </c>
      <c r="C1551" s="763"/>
      <c r="D1551" s="763"/>
    </row>
    <row r="1552" spans="1:4" ht="15" customHeight="1">
      <c r="A1552" s="410">
        <v>41269</v>
      </c>
      <c r="B1552" s="763" t="s">
        <v>86</v>
      </c>
      <c r="C1552" s="763"/>
      <c r="D1552" s="763"/>
    </row>
    <row r="1553" spans="1:9" ht="15" customHeight="1">
      <c r="A1553" s="410">
        <v>41270</v>
      </c>
      <c r="B1553" s="411">
        <v>12000</v>
      </c>
      <c r="C1553" s="411">
        <v>12200</v>
      </c>
      <c r="D1553" s="412">
        <f t="shared" si="100"/>
        <v>12100</v>
      </c>
    </row>
    <row r="1554" spans="1:9" ht="15" customHeight="1">
      <c r="A1554" s="410">
        <v>41271</v>
      </c>
      <c r="B1554" s="411">
        <v>12000</v>
      </c>
      <c r="C1554" s="411">
        <v>12200</v>
      </c>
      <c r="D1554" s="412">
        <f t="shared" si="100"/>
        <v>12100</v>
      </c>
    </row>
    <row r="1555" spans="1:9" ht="15" customHeight="1" thickBot="1">
      <c r="A1555" s="415">
        <v>41274</v>
      </c>
      <c r="B1555" s="416">
        <v>12000</v>
      </c>
      <c r="C1555" s="416">
        <v>12200</v>
      </c>
      <c r="D1555" s="417">
        <f>AVERAGE(B1555:C1555)</f>
        <v>12100</v>
      </c>
      <c r="E1555" s="435">
        <f>AVERAGE(D1535:D1555)</f>
        <v>12100</v>
      </c>
      <c r="F1555" s="435">
        <f>AVERAGE(D1295:D1555)</f>
        <v>12631.349206349207</v>
      </c>
      <c r="G1555" s="419">
        <f>AVERAGE(D1490:D1555)</f>
        <v>12344.53125</v>
      </c>
      <c r="H1555" s="429"/>
      <c r="I1555" s="433"/>
    </row>
    <row r="1556" spans="1:9" ht="15" customHeight="1">
      <c r="A1556" s="410">
        <v>41275</v>
      </c>
      <c r="B1556" s="763" t="s">
        <v>86</v>
      </c>
      <c r="C1556" s="763"/>
      <c r="D1556" s="763"/>
    </row>
    <row r="1557" spans="1:9" ht="15" customHeight="1">
      <c r="A1557" s="410">
        <v>41276</v>
      </c>
      <c r="B1557" s="411">
        <v>12000</v>
      </c>
      <c r="C1557" s="411">
        <v>12200</v>
      </c>
      <c r="D1557" s="412">
        <f t="shared" ref="D1557:D1562" si="101">AVERAGE(B1557:C1557)</f>
        <v>12100</v>
      </c>
      <c r="E1557" s="422"/>
      <c r="F1557" s="422"/>
    </row>
    <row r="1558" spans="1:9" ht="15" customHeight="1">
      <c r="A1558" s="410">
        <v>41277</v>
      </c>
      <c r="B1558" s="411">
        <v>12000</v>
      </c>
      <c r="C1558" s="411">
        <v>12200</v>
      </c>
      <c r="D1558" s="412">
        <f t="shared" si="101"/>
        <v>12100</v>
      </c>
      <c r="E1558" s="445"/>
      <c r="F1558" s="445"/>
    </row>
    <row r="1559" spans="1:9" ht="15" customHeight="1">
      <c r="A1559" s="410">
        <v>41278</v>
      </c>
      <c r="B1559" s="411">
        <v>12000</v>
      </c>
      <c r="C1559" s="411">
        <v>12100</v>
      </c>
      <c r="D1559" s="412">
        <f t="shared" si="101"/>
        <v>12050</v>
      </c>
      <c r="E1559" s="445"/>
      <c r="F1559" s="445"/>
    </row>
    <row r="1560" spans="1:9" ht="15" customHeight="1">
      <c r="A1560" s="410">
        <v>41281</v>
      </c>
      <c r="B1560" s="411">
        <v>12000</v>
      </c>
      <c r="C1560" s="411">
        <v>12100</v>
      </c>
      <c r="D1560" s="412">
        <f t="shared" si="101"/>
        <v>12050</v>
      </c>
      <c r="E1560" s="445"/>
      <c r="F1560" s="445"/>
    </row>
    <row r="1561" spans="1:9" ht="15" customHeight="1">
      <c r="A1561" s="410">
        <v>41282</v>
      </c>
      <c r="B1561" s="411">
        <v>12000</v>
      </c>
      <c r="C1561" s="411">
        <v>12100</v>
      </c>
      <c r="D1561" s="412">
        <f t="shared" si="101"/>
        <v>12050</v>
      </c>
      <c r="E1561" s="422"/>
      <c r="F1561" s="422"/>
    </row>
    <row r="1562" spans="1:9" ht="15" customHeight="1">
      <c r="A1562" s="410">
        <v>41283</v>
      </c>
      <c r="B1562" s="411">
        <v>12000</v>
      </c>
      <c r="C1562" s="411">
        <v>12100</v>
      </c>
      <c r="D1562" s="412">
        <f t="shared" si="101"/>
        <v>12050</v>
      </c>
      <c r="E1562" s="422"/>
      <c r="F1562" s="422"/>
    </row>
    <row r="1563" spans="1:9" ht="15" customHeight="1">
      <c r="A1563" s="410">
        <v>41284</v>
      </c>
      <c r="B1563" s="411">
        <v>12000</v>
      </c>
      <c r="C1563" s="411">
        <v>12100</v>
      </c>
      <c r="D1563" s="412">
        <f t="shared" ref="D1563:D1618" si="102">AVERAGE(B1563:C1563)</f>
        <v>12050</v>
      </c>
    </row>
    <row r="1564" spans="1:9" ht="15" customHeight="1">
      <c r="A1564" s="410">
        <v>41285</v>
      </c>
      <c r="B1564" s="411">
        <v>11500</v>
      </c>
      <c r="C1564" s="411">
        <v>11900</v>
      </c>
      <c r="D1564" s="412">
        <f t="shared" si="102"/>
        <v>11700</v>
      </c>
    </row>
    <row r="1565" spans="1:9" ht="15" customHeight="1">
      <c r="A1565" s="410">
        <v>41288</v>
      </c>
      <c r="B1565" s="411">
        <v>11500</v>
      </c>
      <c r="C1565" s="411">
        <v>11900</v>
      </c>
      <c r="D1565" s="412">
        <f t="shared" si="102"/>
        <v>11700</v>
      </c>
      <c r="E1565" s="422"/>
      <c r="F1565" s="422"/>
    </row>
    <row r="1566" spans="1:9" ht="15" customHeight="1">
      <c r="A1566" s="410">
        <v>41289</v>
      </c>
      <c r="B1566" s="411">
        <v>11500</v>
      </c>
      <c r="C1566" s="411">
        <v>11900</v>
      </c>
      <c r="D1566" s="412">
        <f t="shared" si="102"/>
        <v>11700</v>
      </c>
      <c r="E1566" s="422"/>
      <c r="F1566" s="422"/>
    </row>
    <row r="1567" spans="1:9" ht="15" customHeight="1">
      <c r="A1567" s="410">
        <v>41290</v>
      </c>
      <c r="B1567" s="411">
        <v>11500</v>
      </c>
      <c r="C1567" s="411">
        <v>11900</v>
      </c>
      <c r="D1567" s="412">
        <f t="shared" si="102"/>
        <v>11700</v>
      </c>
    </row>
    <row r="1568" spans="1:9" ht="15" customHeight="1">
      <c r="A1568" s="410">
        <v>41291</v>
      </c>
      <c r="B1568" s="411">
        <v>11500</v>
      </c>
      <c r="C1568" s="411">
        <v>11900</v>
      </c>
      <c r="D1568" s="412">
        <f t="shared" si="102"/>
        <v>11700</v>
      </c>
    </row>
    <row r="1569" spans="1:9" ht="15" customHeight="1">
      <c r="A1569" s="410">
        <v>41292</v>
      </c>
      <c r="B1569" s="411">
        <v>11000</v>
      </c>
      <c r="C1569" s="411">
        <v>11400</v>
      </c>
      <c r="D1569" s="412">
        <f>AVERAGE(B1569:C1569)</f>
        <v>11200</v>
      </c>
    </row>
    <row r="1570" spans="1:9" ht="15" customHeight="1">
      <c r="A1570" s="410">
        <v>41295</v>
      </c>
      <c r="B1570" s="411">
        <v>11000</v>
      </c>
      <c r="C1570" s="411">
        <v>11400</v>
      </c>
      <c r="D1570" s="412">
        <f t="shared" si="102"/>
        <v>11200</v>
      </c>
    </row>
    <row r="1571" spans="1:9" ht="15" customHeight="1">
      <c r="A1571" s="410">
        <v>41296</v>
      </c>
      <c r="B1571" s="411">
        <v>11000</v>
      </c>
      <c r="C1571" s="411">
        <v>11400</v>
      </c>
      <c r="D1571" s="412">
        <f t="shared" si="102"/>
        <v>11200</v>
      </c>
    </row>
    <row r="1572" spans="1:9" ht="15" customHeight="1">
      <c r="A1572" s="410">
        <v>41297</v>
      </c>
      <c r="B1572" s="411">
        <v>11000</v>
      </c>
      <c r="C1572" s="411">
        <v>11400</v>
      </c>
      <c r="D1572" s="412">
        <f t="shared" si="102"/>
        <v>11200</v>
      </c>
    </row>
    <row r="1573" spans="1:9" ht="15" customHeight="1">
      <c r="A1573" s="410">
        <v>41298</v>
      </c>
      <c r="B1573" s="411">
        <v>11000</v>
      </c>
      <c r="C1573" s="411">
        <v>11400</v>
      </c>
      <c r="D1573" s="412">
        <f t="shared" si="102"/>
        <v>11200</v>
      </c>
    </row>
    <row r="1574" spans="1:9" ht="15" customHeight="1">
      <c r="A1574" s="410">
        <v>41299</v>
      </c>
      <c r="B1574" s="411">
        <v>11000</v>
      </c>
      <c r="C1574" s="411">
        <v>11400</v>
      </c>
      <c r="D1574" s="412">
        <f t="shared" si="102"/>
        <v>11200</v>
      </c>
    </row>
    <row r="1575" spans="1:9" ht="15" customHeight="1">
      <c r="A1575" s="410">
        <v>41302</v>
      </c>
      <c r="B1575" s="411">
        <v>11000</v>
      </c>
      <c r="C1575" s="411">
        <v>11400</v>
      </c>
      <c r="D1575" s="412">
        <f t="shared" si="102"/>
        <v>11200</v>
      </c>
    </row>
    <row r="1576" spans="1:9" ht="15" customHeight="1">
      <c r="A1576" s="410">
        <v>41303</v>
      </c>
      <c r="B1576" s="411">
        <v>11000</v>
      </c>
      <c r="C1576" s="411">
        <v>11400</v>
      </c>
      <c r="D1576" s="412">
        <f t="shared" si="102"/>
        <v>11200</v>
      </c>
    </row>
    <row r="1577" spans="1:9" ht="15" customHeight="1">
      <c r="A1577" s="410">
        <v>41304</v>
      </c>
      <c r="B1577" s="411">
        <v>11000</v>
      </c>
      <c r="C1577" s="411">
        <v>11400</v>
      </c>
      <c r="D1577" s="412">
        <f t="shared" si="102"/>
        <v>11200</v>
      </c>
    </row>
    <row r="1578" spans="1:9" ht="15" customHeight="1" thickBot="1">
      <c r="A1578" s="415">
        <v>41305</v>
      </c>
      <c r="B1578" s="416">
        <v>11000</v>
      </c>
      <c r="C1578" s="416">
        <v>11400</v>
      </c>
      <c r="D1578" s="417">
        <f t="shared" si="102"/>
        <v>11200</v>
      </c>
      <c r="E1578" s="435">
        <f>AVERAGE(D1557:D1578)</f>
        <v>11588.636363636364</v>
      </c>
      <c r="F1578" s="435"/>
      <c r="G1578" s="419"/>
      <c r="H1578" s="429"/>
      <c r="I1578" s="433"/>
    </row>
    <row r="1579" spans="1:9" ht="15" customHeight="1">
      <c r="A1579" s="437">
        <v>41306</v>
      </c>
      <c r="B1579" s="411">
        <v>11400</v>
      </c>
      <c r="C1579" s="411">
        <v>12000</v>
      </c>
      <c r="D1579" s="412">
        <f t="shared" si="102"/>
        <v>11700</v>
      </c>
    </row>
    <row r="1580" spans="1:9" ht="15" customHeight="1">
      <c r="A1580" s="410">
        <v>41309</v>
      </c>
      <c r="B1580" s="411">
        <v>11400</v>
      </c>
      <c r="C1580" s="411">
        <v>12000</v>
      </c>
      <c r="D1580" s="412">
        <f t="shared" si="102"/>
        <v>11700</v>
      </c>
    </row>
    <row r="1581" spans="1:9" ht="15" customHeight="1">
      <c r="A1581" s="410">
        <v>41310</v>
      </c>
      <c r="B1581" s="411">
        <v>11400</v>
      </c>
      <c r="C1581" s="411">
        <v>12000</v>
      </c>
      <c r="D1581" s="412">
        <f t="shared" si="102"/>
        <v>11700</v>
      </c>
    </row>
    <row r="1582" spans="1:9" ht="15" customHeight="1">
      <c r="A1582" s="410">
        <v>41311</v>
      </c>
      <c r="B1582" s="411">
        <v>11400</v>
      </c>
      <c r="C1582" s="411">
        <v>12000</v>
      </c>
      <c r="D1582" s="412">
        <f t="shared" si="102"/>
        <v>11700</v>
      </c>
    </row>
    <row r="1583" spans="1:9" ht="15" customHeight="1">
      <c r="A1583" s="410">
        <v>41312</v>
      </c>
      <c r="B1583" s="411">
        <v>11400</v>
      </c>
      <c r="C1583" s="411">
        <v>12000</v>
      </c>
      <c r="D1583" s="412">
        <f t="shared" si="102"/>
        <v>11700</v>
      </c>
    </row>
    <row r="1584" spans="1:9" ht="15" customHeight="1">
      <c r="A1584" s="410">
        <v>41313</v>
      </c>
      <c r="B1584" s="411">
        <v>11400</v>
      </c>
      <c r="C1584" s="411">
        <v>12000</v>
      </c>
      <c r="D1584" s="412">
        <f t="shared" si="102"/>
        <v>11700</v>
      </c>
    </row>
    <row r="1585" spans="1:9" ht="15" customHeight="1">
      <c r="A1585" s="410">
        <v>41316</v>
      </c>
      <c r="B1585" s="411">
        <v>11400</v>
      </c>
      <c r="C1585" s="411">
        <v>12000</v>
      </c>
      <c r="D1585" s="412">
        <f t="shared" si="102"/>
        <v>11700</v>
      </c>
    </row>
    <row r="1586" spans="1:9" ht="15" customHeight="1">
      <c r="A1586" s="410">
        <v>41317</v>
      </c>
      <c r="B1586" s="411">
        <v>11400</v>
      </c>
      <c r="C1586" s="411">
        <v>12000</v>
      </c>
      <c r="D1586" s="412">
        <f t="shared" si="102"/>
        <v>11700</v>
      </c>
    </row>
    <row r="1587" spans="1:9" ht="15" customHeight="1">
      <c r="A1587" s="410">
        <v>41318</v>
      </c>
      <c r="B1587" s="411">
        <v>11400</v>
      </c>
      <c r="C1587" s="411">
        <v>12000</v>
      </c>
      <c r="D1587" s="412">
        <f t="shared" si="102"/>
        <v>11700</v>
      </c>
    </row>
    <row r="1588" spans="1:9" ht="15" customHeight="1">
      <c r="A1588" s="410">
        <v>41319</v>
      </c>
      <c r="B1588" s="411">
        <v>11400</v>
      </c>
      <c r="C1588" s="411">
        <v>12000</v>
      </c>
      <c r="D1588" s="412">
        <f t="shared" si="102"/>
        <v>11700</v>
      </c>
    </row>
    <row r="1589" spans="1:9" ht="15" customHeight="1">
      <c r="A1589" s="410">
        <v>41320</v>
      </c>
      <c r="B1589" s="411">
        <v>11400</v>
      </c>
      <c r="C1589" s="411">
        <v>12000</v>
      </c>
      <c r="D1589" s="412">
        <f t="shared" si="102"/>
        <v>11700</v>
      </c>
    </row>
    <row r="1590" spans="1:9" ht="15" customHeight="1">
      <c r="A1590" s="410">
        <v>41323</v>
      </c>
      <c r="B1590" s="411">
        <v>11400</v>
      </c>
      <c r="C1590" s="411">
        <v>12000</v>
      </c>
      <c r="D1590" s="412">
        <f t="shared" si="102"/>
        <v>11700</v>
      </c>
    </row>
    <row r="1591" spans="1:9" ht="15" customHeight="1">
      <c r="A1591" s="410">
        <v>41324</v>
      </c>
      <c r="B1591" s="411">
        <v>11400</v>
      </c>
      <c r="C1591" s="411">
        <v>12000</v>
      </c>
      <c r="D1591" s="412">
        <f t="shared" si="102"/>
        <v>11700</v>
      </c>
    </row>
    <row r="1592" spans="1:9" ht="15" customHeight="1">
      <c r="A1592" s="410">
        <v>41325</v>
      </c>
      <c r="B1592" s="411">
        <v>11400</v>
      </c>
      <c r="C1592" s="411">
        <v>12000</v>
      </c>
      <c r="D1592" s="412">
        <f t="shared" si="102"/>
        <v>11700</v>
      </c>
    </row>
    <row r="1593" spans="1:9" ht="15" customHeight="1">
      <c r="A1593" s="410">
        <v>41326</v>
      </c>
      <c r="B1593" s="411">
        <v>11400</v>
      </c>
      <c r="C1593" s="411">
        <v>12000</v>
      </c>
      <c r="D1593" s="412">
        <f t="shared" si="102"/>
        <v>11700</v>
      </c>
    </row>
    <row r="1594" spans="1:9" ht="15" customHeight="1">
      <c r="A1594" s="410">
        <v>41327</v>
      </c>
      <c r="B1594" s="411">
        <v>11500</v>
      </c>
      <c r="C1594" s="411">
        <v>12000</v>
      </c>
      <c r="D1594" s="412">
        <f t="shared" si="102"/>
        <v>11750</v>
      </c>
    </row>
    <row r="1595" spans="1:9" ht="15" customHeight="1">
      <c r="A1595" s="410">
        <v>41330</v>
      </c>
      <c r="B1595" s="411">
        <v>11500</v>
      </c>
      <c r="C1595" s="411">
        <v>12000</v>
      </c>
      <c r="D1595" s="412">
        <f t="shared" si="102"/>
        <v>11750</v>
      </c>
    </row>
    <row r="1596" spans="1:9" ht="15" customHeight="1">
      <c r="A1596" s="410">
        <v>41331</v>
      </c>
      <c r="B1596" s="411">
        <v>11500</v>
      </c>
      <c r="C1596" s="411">
        <v>12000</v>
      </c>
      <c r="D1596" s="412">
        <f t="shared" si="102"/>
        <v>11750</v>
      </c>
    </row>
    <row r="1597" spans="1:9" ht="15" customHeight="1">
      <c r="A1597" s="410">
        <v>41332</v>
      </c>
      <c r="B1597" s="411">
        <v>11500</v>
      </c>
      <c r="C1597" s="411">
        <v>12000</v>
      </c>
      <c r="D1597" s="412">
        <f t="shared" si="102"/>
        <v>11750</v>
      </c>
    </row>
    <row r="1598" spans="1:9" ht="15" customHeight="1" thickBot="1">
      <c r="A1598" s="415">
        <v>41333</v>
      </c>
      <c r="B1598" s="416">
        <v>11500</v>
      </c>
      <c r="C1598" s="416">
        <v>12000</v>
      </c>
      <c r="D1598" s="417">
        <f t="shared" si="102"/>
        <v>11750</v>
      </c>
      <c r="E1598" s="435">
        <f>AVERAGE(D1579:D1598)</f>
        <v>11712.5</v>
      </c>
      <c r="F1598" s="435"/>
      <c r="G1598" s="419"/>
      <c r="H1598" s="429"/>
      <c r="I1598" s="433"/>
    </row>
    <row r="1599" spans="1:9" ht="15" customHeight="1">
      <c r="A1599" s="410">
        <v>41334</v>
      </c>
      <c r="B1599" s="411">
        <v>10650</v>
      </c>
      <c r="C1599" s="411">
        <v>11100</v>
      </c>
      <c r="D1599" s="412">
        <f t="shared" si="102"/>
        <v>10875</v>
      </c>
    </row>
    <row r="1600" spans="1:9" ht="15" customHeight="1">
      <c r="A1600" s="410">
        <v>41337</v>
      </c>
      <c r="B1600" s="411">
        <v>10650</v>
      </c>
      <c r="C1600" s="411">
        <v>11100</v>
      </c>
      <c r="D1600" s="412">
        <f t="shared" si="102"/>
        <v>10875</v>
      </c>
    </row>
    <row r="1601" spans="1:4" ht="15" customHeight="1">
      <c r="A1601" s="410">
        <v>41338</v>
      </c>
      <c r="B1601" s="411">
        <v>10650</v>
      </c>
      <c r="C1601" s="411">
        <v>11100</v>
      </c>
      <c r="D1601" s="412">
        <f t="shared" si="102"/>
        <v>10875</v>
      </c>
    </row>
    <row r="1602" spans="1:4" ht="15" customHeight="1">
      <c r="A1602" s="410">
        <v>41339</v>
      </c>
      <c r="B1602" s="411">
        <v>10650</v>
      </c>
      <c r="C1602" s="411">
        <v>11100</v>
      </c>
      <c r="D1602" s="412">
        <f t="shared" si="102"/>
        <v>10875</v>
      </c>
    </row>
    <row r="1603" spans="1:4" ht="15" customHeight="1">
      <c r="A1603" s="410">
        <v>41340</v>
      </c>
      <c r="B1603" s="411">
        <v>10650</v>
      </c>
      <c r="C1603" s="411">
        <v>11100</v>
      </c>
      <c r="D1603" s="412">
        <f t="shared" si="102"/>
        <v>10875</v>
      </c>
    </row>
    <row r="1604" spans="1:4" ht="15" customHeight="1">
      <c r="A1604" s="410">
        <v>41341</v>
      </c>
      <c r="B1604" s="411">
        <v>10650</v>
      </c>
      <c r="C1604" s="411">
        <v>11100</v>
      </c>
      <c r="D1604" s="412">
        <f t="shared" si="102"/>
        <v>10875</v>
      </c>
    </row>
    <row r="1605" spans="1:4" ht="15" customHeight="1">
      <c r="A1605" s="410">
        <v>41344</v>
      </c>
      <c r="B1605" s="411">
        <v>10650</v>
      </c>
      <c r="C1605" s="411">
        <v>11100</v>
      </c>
      <c r="D1605" s="412">
        <f t="shared" si="102"/>
        <v>10875</v>
      </c>
    </row>
    <row r="1606" spans="1:4" ht="15" customHeight="1">
      <c r="A1606" s="410">
        <v>41345</v>
      </c>
      <c r="B1606" s="411">
        <v>10650</v>
      </c>
      <c r="C1606" s="411">
        <v>11100</v>
      </c>
      <c r="D1606" s="412">
        <f t="shared" si="102"/>
        <v>10875</v>
      </c>
    </row>
    <row r="1607" spans="1:4" ht="15" customHeight="1">
      <c r="A1607" s="410">
        <v>41346</v>
      </c>
      <c r="B1607" s="411">
        <v>10650</v>
      </c>
      <c r="C1607" s="411">
        <v>11100</v>
      </c>
      <c r="D1607" s="412">
        <f t="shared" si="102"/>
        <v>10875</v>
      </c>
    </row>
    <row r="1608" spans="1:4" ht="15" customHeight="1">
      <c r="A1608" s="410">
        <v>41347</v>
      </c>
      <c r="B1608" s="411">
        <v>10650</v>
      </c>
      <c r="C1608" s="411">
        <v>11100</v>
      </c>
      <c r="D1608" s="412">
        <f t="shared" si="102"/>
        <v>10875</v>
      </c>
    </row>
    <row r="1609" spans="1:4" ht="15" customHeight="1">
      <c r="A1609" s="410">
        <v>41348</v>
      </c>
      <c r="B1609" s="411">
        <v>10650</v>
      </c>
      <c r="C1609" s="411">
        <v>11200</v>
      </c>
      <c r="D1609" s="412">
        <f t="shared" si="102"/>
        <v>10925</v>
      </c>
    </row>
    <row r="1610" spans="1:4" ht="15" customHeight="1">
      <c r="A1610" s="410">
        <v>41351</v>
      </c>
      <c r="B1610" s="411">
        <v>10650</v>
      </c>
      <c r="C1610" s="411">
        <v>11200</v>
      </c>
      <c r="D1610" s="412">
        <f t="shared" si="102"/>
        <v>10925</v>
      </c>
    </row>
    <row r="1611" spans="1:4" ht="15" customHeight="1">
      <c r="A1611" s="410">
        <v>41352</v>
      </c>
      <c r="B1611" s="411">
        <v>10650</v>
      </c>
      <c r="C1611" s="411">
        <v>11200</v>
      </c>
      <c r="D1611" s="412">
        <f t="shared" si="102"/>
        <v>10925</v>
      </c>
    </row>
    <row r="1612" spans="1:4" ht="15" customHeight="1">
      <c r="A1612" s="410">
        <v>41353</v>
      </c>
      <c r="B1612" s="411">
        <v>10650</v>
      </c>
      <c r="C1612" s="411">
        <v>11200</v>
      </c>
      <c r="D1612" s="412">
        <f t="shared" si="102"/>
        <v>10925</v>
      </c>
    </row>
    <row r="1613" spans="1:4" ht="15" customHeight="1">
      <c r="A1613" s="410">
        <v>41354</v>
      </c>
      <c r="B1613" s="411">
        <v>10650</v>
      </c>
      <c r="C1613" s="411">
        <v>11200</v>
      </c>
      <c r="D1613" s="412">
        <f t="shared" si="102"/>
        <v>10925</v>
      </c>
    </row>
    <row r="1614" spans="1:4" ht="15" customHeight="1">
      <c r="A1614" s="410">
        <v>41355</v>
      </c>
      <c r="B1614" s="411">
        <v>10650</v>
      </c>
      <c r="C1614" s="411">
        <v>11200</v>
      </c>
      <c r="D1614" s="412">
        <f t="shared" si="102"/>
        <v>10925</v>
      </c>
    </row>
    <row r="1615" spans="1:4" ht="15" customHeight="1">
      <c r="A1615" s="410">
        <v>41358</v>
      </c>
      <c r="B1615" s="411">
        <v>10650</v>
      </c>
      <c r="C1615" s="411">
        <v>11200</v>
      </c>
      <c r="D1615" s="412">
        <f t="shared" si="102"/>
        <v>10925</v>
      </c>
    </row>
    <row r="1616" spans="1:4" ht="15" customHeight="1">
      <c r="A1616" s="410">
        <v>41359</v>
      </c>
      <c r="B1616" s="411">
        <v>10650</v>
      </c>
      <c r="C1616" s="411">
        <v>11200</v>
      </c>
      <c r="D1616" s="412">
        <f t="shared" si="102"/>
        <v>10925</v>
      </c>
    </row>
    <row r="1617" spans="1:9" ht="15" customHeight="1">
      <c r="A1617" s="410">
        <v>41360</v>
      </c>
      <c r="B1617" s="411">
        <v>10650</v>
      </c>
      <c r="C1617" s="411">
        <v>11200</v>
      </c>
      <c r="D1617" s="412">
        <f t="shared" si="102"/>
        <v>10925</v>
      </c>
    </row>
    <row r="1618" spans="1:9" ht="15" customHeight="1">
      <c r="A1618" s="410">
        <v>41361</v>
      </c>
      <c r="B1618" s="411">
        <v>10650</v>
      </c>
      <c r="C1618" s="411">
        <v>11200</v>
      </c>
      <c r="D1618" s="412">
        <f t="shared" si="102"/>
        <v>10925</v>
      </c>
      <c r="H1618" s="446"/>
    </row>
    <row r="1619" spans="1:9" ht="15" customHeight="1" thickBot="1">
      <c r="A1619" s="415">
        <v>41362</v>
      </c>
      <c r="B1619" s="765" t="s">
        <v>86</v>
      </c>
      <c r="C1619" s="765"/>
      <c r="D1619" s="765"/>
      <c r="E1619" s="435">
        <f>AVERAGE(D1599:D1618)</f>
        <v>10900</v>
      </c>
      <c r="F1619" s="435"/>
      <c r="G1619" s="419"/>
      <c r="H1619" s="429"/>
      <c r="I1619" s="433"/>
    </row>
    <row r="1620" spans="1:9" ht="15" customHeight="1">
      <c r="A1620" s="410">
        <v>41365</v>
      </c>
      <c r="B1620" s="763" t="s">
        <v>86</v>
      </c>
      <c r="C1620" s="763"/>
      <c r="D1620" s="763"/>
    </row>
    <row r="1621" spans="1:9" ht="15" customHeight="1">
      <c r="A1621" s="410">
        <v>41366</v>
      </c>
      <c r="B1621" s="411">
        <v>10650</v>
      </c>
      <c r="C1621" s="411">
        <v>11200</v>
      </c>
      <c r="D1621" s="412">
        <f t="shared" ref="D1621:D1688" si="103">AVERAGE(B1621:C1621)</f>
        <v>10925</v>
      </c>
    </row>
    <row r="1622" spans="1:9" ht="15" customHeight="1">
      <c r="A1622" s="410">
        <v>41367</v>
      </c>
      <c r="B1622" s="411">
        <v>10650</v>
      </c>
      <c r="C1622" s="411">
        <v>11200</v>
      </c>
      <c r="D1622" s="412">
        <f t="shared" si="103"/>
        <v>10925</v>
      </c>
    </row>
    <row r="1623" spans="1:9" ht="15" customHeight="1">
      <c r="A1623" s="410">
        <v>41368</v>
      </c>
      <c r="B1623" s="411">
        <v>10650</v>
      </c>
      <c r="C1623" s="411">
        <v>11200</v>
      </c>
      <c r="D1623" s="412">
        <f t="shared" si="103"/>
        <v>10925</v>
      </c>
    </row>
    <row r="1624" spans="1:9" ht="15" customHeight="1">
      <c r="A1624" s="410">
        <v>41369</v>
      </c>
      <c r="B1624" s="411">
        <v>10650</v>
      </c>
      <c r="C1624" s="411">
        <v>11200</v>
      </c>
      <c r="D1624" s="412">
        <f t="shared" si="103"/>
        <v>10925</v>
      </c>
    </row>
    <row r="1625" spans="1:9" ht="15" customHeight="1">
      <c r="A1625" s="410">
        <v>41372</v>
      </c>
      <c r="B1625" s="411">
        <v>10650</v>
      </c>
      <c r="C1625" s="411">
        <v>11200</v>
      </c>
      <c r="D1625" s="412">
        <f t="shared" si="103"/>
        <v>10925</v>
      </c>
    </row>
    <row r="1626" spans="1:9" ht="15" customHeight="1">
      <c r="A1626" s="410">
        <v>41373</v>
      </c>
      <c r="B1626" s="411">
        <v>10650</v>
      </c>
      <c r="C1626" s="411">
        <v>11200</v>
      </c>
      <c r="D1626" s="412">
        <f t="shared" si="103"/>
        <v>10925</v>
      </c>
    </row>
    <row r="1627" spans="1:9" ht="15" customHeight="1">
      <c r="A1627" s="410">
        <v>41374</v>
      </c>
      <c r="B1627" s="411">
        <v>10650</v>
      </c>
      <c r="C1627" s="411">
        <v>11200</v>
      </c>
      <c r="D1627" s="412">
        <f t="shared" si="103"/>
        <v>10925</v>
      </c>
    </row>
    <row r="1628" spans="1:9" ht="15" customHeight="1">
      <c r="A1628" s="410">
        <v>41375</v>
      </c>
      <c r="B1628" s="411">
        <v>10650</v>
      </c>
      <c r="C1628" s="411">
        <v>11200</v>
      </c>
      <c r="D1628" s="412">
        <f t="shared" si="103"/>
        <v>10925</v>
      </c>
    </row>
    <row r="1629" spans="1:9" ht="15" customHeight="1">
      <c r="A1629" s="410">
        <v>41376</v>
      </c>
      <c r="B1629" s="411">
        <v>10650</v>
      </c>
      <c r="C1629" s="411">
        <v>11200</v>
      </c>
      <c r="D1629" s="412">
        <f t="shared" si="103"/>
        <v>10925</v>
      </c>
    </row>
    <row r="1630" spans="1:9" ht="15" customHeight="1">
      <c r="A1630" s="410">
        <v>41379</v>
      </c>
      <c r="B1630" s="411">
        <v>10650</v>
      </c>
      <c r="C1630" s="411">
        <v>11200</v>
      </c>
      <c r="D1630" s="412">
        <f t="shared" si="103"/>
        <v>10925</v>
      </c>
    </row>
    <row r="1631" spans="1:9" ht="15" customHeight="1">
      <c r="A1631" s="410">
        <v>41380</v>
      </c>
      <c r="B1631" s="411">
        <v>10650</v>
      </c>
      <c r="C1631" s="411">
        <v>11200</v>
      </c>
      <c r="D1631" s="412">
        <f t="shared" si="103"/>
        <v>10925</v>
      </c>
    </row>
    <row r="1632" spans="1:9" ht="15" customHeight="1">
      <c r="A1632" s="410">
        <v>41381</v>
      </c>
      <c r="B1632" s="411">
        <v>10650</v>
      </c>
      <c r="C1632" s="411">
        <v>11200</v>
      </c>
      <c r="D1632" s="412">
        <f t="shared" si="103"/>
        <v>10925</v>
      </c>
    </row>
    <row r="1633" spans="1:9" ht="15" customHeight="1">
      <c r="A1633" s="410">
        <v>41382</v>
      </c>
      <c r="B1633" s="411">
        <v>10650</v>
      </c>
      <c r="C1633" s="411">
        <v>11200</v>
      </c>
      <c r="D1633" s="412">
        <f t="shared" si="103"/>
        <v>10925</v>
      </c>
    </row>
    <row r="1634" spans="1:9" ht="15" customHeight="1">
      <c r="A1634" s="410">
        <v>41383</v>
      </c>
      <c r="B1634" s="411">
        <v>10400</v>
      </c>
      <c r="C1634" s="411">
        <v>10850</v>
      </c>
      <c r="D1634" s="412">
        <f t="shared" si="103"/>
        <v>10625</v>
      </c>
    </row>
    <row r="1635" spans="1:9" ht="15" customHeight="1">
      <c r="A1635" s="410">
        <v>41386</v>
      </c>
      <c r="B1635" s="411">
        <v>10400</v>
      </c>
      <c r="C1635" s="411">
        <v>10850</v>
      </c>
      <c r="D1635" s="412">
        <f t="shared" si="103"/>
        <v>10625</v>
      </c>
    </row>
    <row r="1636" spans="1:9" ht="15" customHeight="1">
      <c r="A1636" s="410">
        <v>41387</v>
      </c>
      <c r="B1636" s="411">
        <v>10400</v>
      </c>
      <c r="C1636" s="411">
        <v>10850</v>
      </c>
      <c r="D1636" s="412">
        <f t="shared" si="103"/>
        <v>10625</v>
      </c>
    </row>
    <row r="1637" spans="1:9" ht="15" customHeight="1">
      <c r="A1637" s="410">
        <v>41388</v>
      </c>
      <c r="B1637" s="411">
        <v>10400</v>
      </c>
      <c r="C1637" s="411">
        <v>10850</v>
      </c>
      <c r="D1637" s="412">
        <f t="shared" si="103"/>
        <v>10625</v>
      </c>
    </row>
    <row r="1638" spans="1:9" ht="15" customHeight="1">
      <c r="A1638" s="410">
        <v>41389</v>
      </c>
      <c r="B1638" s="411">
        <v>10400</v>
      </c>
      <c r="C1638" s="411">
        <v>10850</v>
      </c>
      <c r="D1638" s="412">
        <f t="shared" si="103"/>
        <v>10625</v>
      </c>
    </row>
    <row r="1639" spans="1:9" ht="15" customHeight="1">
      <c r="A1639" s="410">
        <v>41390</v>
      </c>
      <c r="B1639" s="411">
        <v>10300</v>
      </c>
      <c r="C1639" s="411">
        <v>10800</v>
      </c>
      <c r="D1639" s="412">
        <f t="shared" si="103"/>
        <v>10550</v>
      </c>
    </row>
    <row r="1640" spans="1:9" ht="15" customHeight="1">
      <c r="A1640" s="410">
        <v>41393</v>
      </c>
      <c r="B1640" s="411">
        <v>10300</v>
      </c>
      <c r="C1640" s="411">
        <v>10800</v>
      </c>
      <c r="D1640" s="412">
        <f t="shared" si="103"/>
        <v>10550</v>
      </c>
    </row>
    <row r="1641" spans="1:9" ht="15" customHeight="1" thickBot="1">
      <c r="A1641" s="415">
        <v>41394</v>
      </c>
      <c r="B1641" s="416">
        <v>10300</v>
      </c>
      <c r="C1641" s="416">
        <v>10800</v>
      </c>
      <c r="D1641" s="417">
        <f t="shared" si="103"/>
        <v>10550</v>
      </c>
      <c r="E1641" s="435">
        <f>AVERAGE(D1620:D1641)</f>
        <v>10800</v>
      </c>
      <c r="F1641" s="435"/>
      <c r="G1641" s="419"/>
      <c r="H1641" s="429"/>
      <c r="I1641" s="433"/>
    </row>
    <row r="1642" spans="1:9" ht="15" customHeight="1">
      <c r="A1642" s="410">
        <v>41395</v>
      </c>
      <c r="B1642" s="411">
        <v>10300</v>
      </c>
      <c r="C1642" s="411">
        <v>10800</v>
      </c>
      <c r="D1642" s="412">
        <f t="shared" si="103"/>
        <v>10550</v>
      </c>
    </row>
    <row r="1643" spans="1:9" ht="15" customHeight="1">
      <c r="A1643" s="410">
        <v>41396</v>
      </c>
      <c r="B1643" s="411">
        <v>10300</v>
      </c>
      <c r="C1643" s="411">
        <v>10800</v>
      </c>
      <c r="D1643" s="412">
        <f t="shared" si="103"/>
        <v>10550</v>
      </c>
    </row>
    <row r="1644" spans="1:9" ht="15" customHeight="1">
      <c r="A1644" s="410">
        <v>41397</v>
      </c>
      <c r="B1644" s="411">
        <v>10300</v>
      </c>
      <c r="C1644" s="411">
        <v>10500</v>
      </c>
      <c r="D1644" s="412">
        <f t="shared" si="103"/>
        <v>10400</v>
      </c>
      <c r="E1644" s="422"/>
      <c r="F1644" s="422"/>
    </row>
    <row r="1645" spans="1:9" ht="15" customHeight="1">
      <c r="A1645" s="410">
        <v>41400</v>
      </c>
      <c r="B1645" s="763" t="s">
        <v>86</v>
      </c>
      <c r="C1645" s="763"/>
      <c r="D1645" s="763"/>
      <c r="E1645" s="422"/>
      <c r="F1645" s="422"/>
    </row>
    <row r="1646" spans="1:9" ht="15" customHeight="1">
      <c r="A1646" s="410">
        <v>41401</v>
      </c>
      <c r="B1646" s="411">
        <v>10300</v>
      </c>
      <c r="C1646" s="411">
        <v>10500</v>
      </c>
      <c r="D1646" s="412">
        <f t="shared" si="103"/>
        <v>10400</v>
      </c>
    </row>
    <row r="1647" spans="1:9" ht="15" customHeight="1">
      <c r="A1647" s="410">
        <v>41402</v>
      </c>
      <c r="B1647" s="411">
        <v>10300</v>
      </c>
      <c r="C1647" s="411">
        <v>10500</v>
      </c>
      <c r="D1647" s="412">
        <f t="shared" si="103"/>
        <v>10400</v>
      </c>
    </row>
    <row r="1648" spans="1:9" ht="15" customHeight="1">
      <c r="A1648" s="410">
        <v>41403</v>
      </c>
      <c r="B1648" s="411">
        <v>10300</v>
      </c>
      <c r="C1648" s="411">
        <v>10500</v>
      </c>
      <c r="D1648" s="412">
        <f t="shared" si="103"/>
        <v>10400</v>
      </c>
    </row>
    <row r="1649" spans="1:9" ht="15" customHeight="1">
      <c r="A1649" s="410">
        <v>41404</v>
      </c>
      <c r="B1649" s="411">
        <v>10300</v>
      </c>
      <c r="C1649" s="411">
        <v>10500</v>
      </c>
      <c r="D1649" s="412">
        <f t="shared" si="103"/>
        <v>10400</v>
      </c>
    </row>
    <row r="1650" spans="1:9" ht="15" customHeight="1">
      <c r="A1650" s="410">
        <v>41407</v>
      </c>
      <c r="B1650" s="411">
        <v>10300</v>
      </c>
      <c r="C1650" s="411">
        <v>10500</v>
      </c>
      <c r="D1650" s="412">
        <f t="shared" si="103"/>
        <v>10400</v>
      </c>
    </row>
    <row r="1651" spans="1:9" ht="15" customHeight="1">
      <c r="A1651" s="410">
        <v>41408</v>
      </c>
      <c r="B1651" s="411">
        <v>10300</v>
      </c>
      <c r="C1651" s="411">
        <v>10500</v>
      </c>
      <c r="D1651" s="412">
        <f t="shared" si="103"/>
        <v>10400</v>
      </c>
    </row>
    <row r="1652" spans="1:9" ht="15" customHeight="1">
      <c r="A1652" s="410">
        <v>41409</v>
      </c>
      <c r="B1652" s="411">
        <v>10300</v>
      </c>
      <c r="C1652" s="411">
        <v>10500</v>
      </c>
      <c r="D1652" s="412">
        <f t="shared" si="103"/>
        <v>10400</v>
      </c>
    </row>
    <row r="1653" spans="1:9" ht="15" customHeight="1">
      <c r="A1653" s="410">
        <v>41410</v>
      </c>
      <c r="B1653" s="411">
        <v>10300</v>
      </c>
      <c r="C1653" s="411">
        <v>10500</v>
      </c>
      <c r="D1653" s="412">
        <f t="shared" si="103"/>
        <v>10400</v>
      </c>
    </row>
    <row r="1654" spans="1:9" ht="15" customHeight="1">
      <c r="A1654" s="410">
        <v>41411</v>
      </c>
      <c r="B1654" s="411">
        <v>10300</v>
      </c>
      <c r="C1654" s="411">
        <v>10500</v>
      </c>
      <c r="D1654" s="412">
        <f t="shared" si="103"/>
        <v>10400</v>
      </c>
    </row>
    <row r="1655" spans="1:9" ht="15" customHeight="1">
      <c r="A1655" s="410">
        <v>41414</v>
      </c>
      <c r="B1655" s="411">
        <v>10300</v>
      </c>
      <c r="C1655" s="411">
        <v>10500</v>
      </c>
      <c r="D1655" s="412">
        <f t="shared" si="103"/>
        <v>10400</v>
      </c>
    </row>
    <row r="1656" spans="1:9" ht="15" customHeight="1">
      <c r="A1656" s="410">
        <v>41415</v>
      </c>
      <c r="B1656" s="411">
        <v>10300</v>
      </c>
      <c r="C1656" s="411">
        <v>10500</v>
      </c>
      <c r="D1656" s="412">
        <f t="shared" si="103"/>
        <v>10400</v>
      </c>
    </row>
    <row r="1657" spans="1:9" ht="15" customHeight="1">
      <c r="A1657" s="410">
        <v>41416</v>
      </c>
      <c r="B1657" s="411">
        <v>10300</v>
      </c>
      <c r="C1657" s="411">
        <v>10500</v>
      </c>
      <c r="D1657" s="412">
        <f t="shared" si="103"/>
        <v>10400</v>
      </c>
    </row>
    <row r="1658" spans="1:9" ht="15" customHeight="1">
      <c r="A1658" s="410">
        <v>41417</v>
      </c>
      <c r="B1658" s="411">
        <v>10300</v>
      </c>
      <c r="C1658" s="411">
        <v>10500</v>
      </c>
      <c r="D1658" s="412">
        <f t="shared" si="103"/>
        <v>10400</v>
      </c>
    </row>
    <row r="1659" spans="1:9" ht="15" customHeight="1">
      <c r="A1659" s="410">
        <v>41418</v>
      </c>
      <c r="B1659" s="411">
        <v>10300</v>
      </c>
      <c r="C1659" s="411">
        <v>10500</v>
      </c>
      <c r="D1659" s="412">
        <f t="shared" si="103"/>
        <v>10400</v>
      </c>
    </row>
    <row r="1660" spans="1:9" ht="15" customHeight="1">
      <c r="A1660" s="410">
        <v>41421</v>
      </c>
      <c r="B1660" s="763" t="s">
        <v>86</v>
      </c>
      <c r="C1660" s="763"/>
      <c r="D1660" s="763"/>
    </row>
    <row r="1661" spans="1:9" ht="15" customHeight="1">
      <c r="A1661" s="410">
        <v>41422</v>
      </c>
      <c r="B1661" s="411">
        <v>10300</v>
      </c>
      <c r="C1661" s="411">
        <v>10500</v>
      </c>
      <c r="D1661" s="412">
        <f t="shared" si="103"/>
        <v>10400</v>
      </c>
    </row>
    <row r="1662" spans="1:9" ht="15" customHeight="1">
      <c r="A1662" s="410">
        <v>41423</v>
      </c>
      <c r="B1662" s="411">
        <v>10300</v>
      </c>
      <c r="C1662" s="411">
        <v>10500</v>
      </c>
      <c r="D1662" s="412">
        <f t="shared" si="103"/>
        <v>10400</v>
      </c>
    </row>
    <row r="1663" spans="1:9" ht="15" customHeight="1">
      <c r="A1663" s="410">
        <v>41424</v>
      </c>
      <c r="B1663" s="411">
        <v>10300</v>
      </c>
      <c r="C1663" s="411">
        <v>10500</v>
      </c>
      <c r="D1663" s="412">
        <f t="shared" si="103"/>
        <v>10400</v>
      </c>
    </row>
    <row r="1664" spans="1:9" ht="15" customHeight="1" thickBot="1">
      <c r="A1664" s="415">
        <v>41425</v>
      </c>
      <c r="B1664" s="416">
        <v>10300</v>
      </c>
      <c r="C1664" s="416">
        <v>10500</v>
      </c>
      <c r="D1664" s="417">
        <f t="shared" si="103"/>
        <v>10400</v>
      </c>
      <c r="E1664" s="435">
        <f>AVERAGE(D1642:D1664)</f>
        <v>10414.285714285714</v>
      </c>
      <c r="F1664" s="435"/>
      <c r="G1664" s="419"/>
      <c r="H1664" s="429"/>
      <c r="I1664" s="433"/>
    </row>
    <row r="1665" spans="1:6" ht="15" customHeight="1">
      <c r="A1665" s="410">
        <v>41428</v>
      </c>
      <c r="B1665" s="411">
        <v>10300</v>
      </c>
      <c r="C1665" s="411">
        <v>10500</v>
      </c>
      <c r="D1665" s="412">
        <f t="shared" si="103"/>
        <v>10400</v>
      </c>
    </row>
    <row r="1666" spans="1:6" ht="15" customHeight="1">
      <c r="A1666" s="410">
        <v>41429</v>
      </c>
      <c r="B1666" s="411">
        <v>10300</v>
      </c>
      <c r="C1666" s="411">
        <v>10500</v>
      </c>
      <c r="D1666" s="412">
        <f t="shared" si="103"/>
        <v>10400</v>
      </c>
    </row>
    <row r="1667" spans="1:6" ht="15" customHeight="1">
      <c r="A1667" s="410">
        <v>41430</v>
      </c>
      <c r="B1667" s="411">
        <v>10300</v>
      </c>
      <c r="C1667" s="411">
        <v>10500</v>
      </c>
      <c r="D1667" s="412">
        <f t="shared" si="103"/>
        <v>10400</v>
      </c>
    </row>
    <row r="1668" spans="1:6" ht="15" customHeight="1">
      <c r="A1668" s="410">
        <v>41431</v>
      </c>
      <c r="B1668" s="447">
        <v>10300</v>
      </c>
      <c r="C1668" s="447">
        <v>10500</v>
      </c>
      <c r="D1668" s="491">
        <f t="shared" si="103"/>
        <v>10400</v>
      </c>
    </row>
    <row r="1669" spans="1:6" ht="15" customHeight="1">
      <c r="A1669" s="410">
        <v>41432</v>
      </c>
      <c r="B1669" s="447">
        <v>10300</v>
      </c>
      <c r="C1669" s="447">
        <v>10500</v>
      </c>
      <c r="D1669" s="491">
        <f t="shared" si="103"/>
        <v>10400</v>
      </c>
    </row>
    <row r="1670" spans="1:6" ht="15" customHeight="1">
      <c r="A1670" s="410">
        <v>41435</v>
      </c>
      <c r="B1670" s="411">
        <v>10300</v>
      </c>
      <c r="C1670" s="411">
        <v>10500</v>
      </c>
      <c r="D1670" s="412">
        <f t="shared" si="103"/>
        <v>10400</v>
      </c>
    </row>
    <row r="1671" spans="1:6" ht="15" customHeight="1">
      <c r="A1671" s="410">
        <v>41436</v>
      </c>
      <c r="B1671" s="411">
        <v>10000</v>
      </c>
      <c r="C1671" s="411">
        <v>10300</v>
      </c>
      <c r="D1671" s="412">
        <f t="shared" si="103"/>
        <v>10150</v>
      </c>
    </row>
    <row r="1672" spans="1:6" ht="15" customHeight="1">
      <c r="A1672" s="410">
        <v>41437</v>
      </c>
      <c r="B1672" s="411">
        <v>10000</v>
      </c>
      <c r="C1672" s="411">
        <v>10300</v>
      </c>
      <c r="D1672" s="412">
        <f t="shared" si="103"/>
        <v>10150</v>
      </c>
    </row>
    <row r="1673" spans="1:6" ht="15" customHeight="1">
      <c r="A1673" s="410">
        <v>41438</v>
      </c>
      <c r="B1673" s="411">
        <v>10000</v>
      </c>
      <c r="C1673" s="411">
        <v>10300</v>
      </c>
      <c r="D1673" s="412">
        <f t="shared" si="103"/>
        <v>10150</v>
      </c>
    </row>
    <row r="1674" spans="1:6" ht="15" customHeight="1">
      <c r="A1674" s="410">
        <v>41439</v>
      </c>
      <c r="B1674" s="411">
        <v>10000</v>
      </c>
      <c r="C1674" s="411">
        <v>10300</v>
      </c>
      <c r="D1674" s="412">
        <f t="shared" si="103"/>
        <v>10150</v>
      </c>
    </row>
    <row r="1675" spans="1:6" ht="15" customHeight="1">
      <c r="A1675" s="410">
        <v>41442</v>
      </c>
      <c r="B1675" s="411">
        <v>10000</v>
      </c>
      <c r="C1675" s="411">
        <v>10300</v>
      </c>
      <c r="D1675" s="412">
        <f t="shared" si="103"/>
        <v>10150</v>
      </c>
    </row>
    <row r="1676" spans="1:6" ht="15" customHeight="1">
      <c r="A1676" s="410">
        <v>41443</v>
      </c>
      <c r="B1676" s="411">
        <v>10000</v>
      </c>
      <c r="C1676" s="411">
        <v>10300</v>
      </c>
      <c r="D1676" s="412">
        <f t="shared" si="103"/>
        <v>10150</v>
      </c>
    </row>
    <row r="1677" spans="1:6" ht="15" customHeight="1">
      <c r="A1677" s="410">
        <v>41444</v>
      </c>
      <c r="B1677" s="411">
        <v>10000</v>
      </c>
      <c r="C1677" s="411">
        <v>10300</v>
      </c>
      <c r="D1677" s="412">
        <f t="shared" si="103"/>
        <v>10150</v>
      </c>
      <c r="E1677" s="422"/>
      <c r="F1677" s="422"/>
    </row>
    <row r="1678" spans="1:6" ht="15" customHeight="1">
      <c r="A1678" s="410">
        <v>41445</v>
      </c>
      <c r="B1678" s="411">
        <v>10000</v>
      </c>
      <c r="C1678" s="411">
        <v>10300</v>
      </c>
      <c r="D1678" s="412">
        <f t="shared" si="103"/>
        <v>10150</v>
      </c>
    </row>
    <row r="1679" spans="1:6" ht="15" customHeight="1">
      <c r="A1679" s="410">
        <v>41446</v>
      </c>
      <c r="B1679" s="411">
        <v>10000</v>
      </c>
      <c r="C1679" s="411">
        <v>10200</v>
      </c>
      <c r="D1679" s="412">
        <f t="shared" si="103"/>
        <v>10100</v>
      </c>
    </row>
    <row r="1680" spans="1:6" ht="15" customHeight="1">
      <c r="A1680" s="410">
        <v>41449</v>
      </c>
      <c r="B1680" s="411">
        <v>10000</v>
      </c>
      <c r="C1680" s="411">
        <v>10200</v>
      </c>
      <c r="D1680" s="412">
        <f t="shared" si="103"/>
        <v>10100</v>
      </c>
    </row>
    <row r="1681" spans="1:9" ht="15" customHeight="1">
      <c r="A1681" s="410">
        <v>41450</v>
      </c>
      <c r="B1681" s="411">
        <v>10000</v>
      </c>
      <c r="C1681" s="411">
        <v>10200</v>
      </c>
      <c r="D1681" s="412">
        <f t="shared" si="103"/>
        <v>10100</v>
      </c>
    </row>
    <row r="1682" spans="1:9" ht="15" customHeight="1">
      <c r="A1682" s="410">
        <v>41451</v>
      </c>
      <c r="B1682" s="411">
        <v>10000</v>
      </c>
      <c r="C1682" s="411">
        <v>10200</v>
      </c>
      <c r="D1682" s="412">
        <f t="shared" si="103"/>
        <v>10100</v>
      </c>
    </row>
    <row r="1683" spans="1:9" ht="15" customHeight="1">
      <c r="A1683" s="410">
        <v>41452</v>
      </c>
      <c r="B1683" s="411">
        <v>10000</v>
      </c>
      <c r="C1683" s="411">
        <v>10200</v>
      </c>
      <c r="D1683" s="412">
        <f t="shared" si="103"/>
        <v>10100</v>
      </c>
    </row>
    <row r="1684" spans="1:9" ht="15" customHeight="1" thickBot="1">
      <c r="A1684" s="415">
        <v>41453</v>
      </c>
      <c r="B1684" s="416">
        <v>10000</v>
      </c>
      <c r="C1684" s="416">
        <v>10200</v>
      </c>
      <c r="D1684" s="417">
        <f t="shared" si="103"/>
        <v>10100</v>
      </c>
      <c r="E1684" s="435">
        <f>AVERAGE(D1665:D1684)</f>
        <v>10210</v>
      </c>
      <c r="F1684" s="435"/>
      <c r="G1684" s="419"/>
      <c r="H1684" s="429"/>
      <c r="I1684" s="433"/>
    </row>
    <row r="1685" spans="1:9" ht="15" customHeight="1">
      <c r="A1685" s="437">
        <v>41456</v>
      </c>
      <c r="B1685" s="411">
        <v>10000</v>
      </c>
      <c r="C1685" s="411">
        <v>10200</v>
      </c>
      <c r="D1685" s="412">
        <f t="shared" si="103"/>
        <v>10100</v>
      </c>
    </row>
    <row r="1686" spans="1:9" ht="15" customHeight="1">
      <c r="A1686" s="410">
        <v>41457</v>
      </c>
      <c r="B1686" s="420">
        <v>10000</v>
      </c>
      <c r="C1686" s="420">
        <v>10200</v>
      </c>
      <c r="D1686" s="412">
        <f t="shared" si="103"/>
        <v>10100</v>
      </c>
    </row>
    <row r="1687" spans="1:9" ht="15" customHeight="1">
      <c r="A1687" s="410">
        <v>41458</v>
      </c>
      <c r="B1687" s="420">
        <v>10000</v>
      </c>
      <c r="C1687" s="420">
        <v>10200</v>
      </c>
      <c r="D1687" s="412">
        <f t="shared" si="103"/>
        <v>10100</v>
      </c>
    </row>
    <row r="1688" spans="1:9" ht="15" customHeight="1">
      <c r="A1688" s="410">
        <v>41459</v>
      </c>
      <c r="B1688" s="420">
        <v>10000</v>
      </c>
      <c r="C1688" s="420">
        <v>10200</v>
      </c>
      <c r="D1688" s="412">
        <f t="shared" si="103"/>
        <v>10100</v>
      </c>
    </row>
    <row r="1689" spans="1:9" ht="15" customHeight="1">
      <c r="A1689" s="410">
        <v>41460</v>
      </c>
      <c r="B1689" s="411">
        <v>10000</v>
      </c>
      <c r="C1689" s="411">
        <v>10200</v>
      </c>
      <c r="D1689" s="412">
        <f>AVERAGE(B1689:C1689)</f>
        <v>10100</v>
      </c>
    </row>
    <row r="1690" spans="1:9" ht="15" customHeight="1">
      <c r="A1690" s="410">
        <v>41463</v>
      </c>
      <c r="B1690" s="411">
        <v>10000</v>
      </c>
      <c r="C1690" s="411">
        <v>10200</v>
      </c>
      <c r="D1690" s="412">
        <f>AVERAGE(B1690:C1690)</f>
        <v>10100</v>
      </c>
    </row>
    <row r="1691" spans="1:9" ht="15" customHeight="1">
      <c r="A1691" s="410">
        <v>41464</v>
      </c>
      <c r="B1691" s="411">
        <v>10000</v>
      </c>
      <c r="C1691" s="411">
        <v>10200</v>
      </c>
      <c r="D1691" s="412">
        <f>AVERAGE(B1691:C1691)</f>
        <v>10100</v>
      </c>
    </row>
    <row r="1692" spans="1:9" ht="15" customHeight="1">
      <c r="A1692" s="410">
        <v>41465</v>
      </c>
      <c r="B1692" s="411">
        <v>10000</v>
      </c>
      <c r="C1692" s="411">
        <v>10200</v>
      </c>
      <c r="D1692" s="412">
        <f>AVERAGE(B1692:C1692)</f>
        <v>10100</v>
      </c>
    </row>
    <row r="1693" spans="1:9" ht="15" customHeight="1">
      <c r="A1693" s="410">
        <v>41466</v>
      </c>
      <c r="B1693" s="411">
        <v>10000</v>
      </c>
      <c r="C1693" s="411">
        <v>10100</v>
      </c>
      <c r="D1693" s="412">
        <f t="shared" ref="D1693:D1703" si="104">AVERAGE(B1693:C1693)</f>
        <v>10050</v>
      </c>
    </row>
    <row r="1694" spans="1:9" ht="15" customHeight="1">
      <c r="A1694" s="410">
        <v>41467</v>
      </c>
      <c r="B1694" s="411">
        <v>10000</v>
      </c>
      <c r="C1694" s="411">
        <v>10100</v>
      </c>
      <c r="D1694" s="412">
        <f t="shared" si="104"/>
        <v>10050</v>
      </c>
    </row>
    <row r="1695" spans="1:9" ht="15" customHeight="1">
      <c r="A1695" s="410">
        <v>41470</v>
      </c>
      <c r="B1695" s="411">
        <v>10000</v>
      </c>
      <c r="C1695" s="411">
        <v>10100</v>
      </c>
      <c r="D1695" s="412">
        <f t="shared" si="104"/>
        <v>10050</v>
      </c>
    </row>
    <row r="1696" spans="1:9" ht="15" customHeight="1">
      <c r="A1696" s="410">
        <v>41471</v>
      </c>
      <c r="B1696" s="411">
        <v>10000</v>
      </c>
      <c r="C1696" s="411">
        <v>10100</v>
      </c>
      <c r="D1696" s="412">
        <f t="shared" si="104"/>
        <v>10050</v>
      </c>
    </row>
    <row r="1697" spans="1:9" ht="15" customHeight="1">
      <c r="A1697" s="410">
        <v>41472</v>
      </c>
      <c r="B1697" s="411">
        <v>10000</v>
      </c>
      <c r="C1697" s="411">
        <v>10100</v>
      </c>
      <c r="D1697" s="412">
        <f t="shared" si="104"/>
        <v>10050</v>
      </c>
    </row>
    <row r="1698" spans="1:9" ht="15" customHeight="1">
      <c r="A1698" s="410">
        <v>41473</v>
      </c>
      <c r="B1698" s="411">
        <v>9100</v>
      </c>
      <c r="C1698" s="411">
        <v>9500</v>
      </c>
      <c r="D1698" s="412">
        <f t="shared" si="104"/>
        <v>9300</v>
      </c>
    </row>
    <row r="1699" spans="1:9" ht="15" customHeight="1">
      <c r="A1699" s="410">
        <v>41474</v>
      </c>
      <c r="B1699" s="411">
        <v>9100</v>
      </c>
      <c r="C1699" s="411">
        <v>9500</v>
      </c>
      <c r="D1699" s="412">
        <f t="shared" si="104"/>
        <v>9300</v>
      </c>
    </row>
    <row r="1700" spans="1:9" ht="15" customHeight="1">
      <c r="A1700" s="410">
        <v>41477</v>
      </c>
      <c r="B1700" s="411">
        <v>9100</v>
      </c>
      <c r="C1700" s="411">
        <v>9500</v>
      </c>
      <c r="D1700" s="412">
        <f t="shared" si="104"/>
        <v>9300</v>
      </c>
    </row>
    <row r="1701" spans="1:9" ht="15" customHeight="1">
      <c r="A1701" s="410">
        <v>41478</v>
      </c>
      <c r="B1701" s="411">
        <v>9100</v>
      </c>
      <c r="C1701" s="411">
        <v>9500</v>
      </c>
      <c r="D1701" s="412">
        <f t="shared" si="104"/>
        <v>9300</v>
      </c>
    </row>
    <row r="1702" spans="1:9" ht="15" customHeight="1">
      <c r="A1702" s="410">
        <v>41479</v>
      </c>
      <c r="B1702" s="411">
        <v>9100</v>
      </c>
      <c r="C1702" s="411">
        <v>9500</v>
      </c>
      <c r="D1702" s="412">
        <f t="shared" si="104"/>
        <v>9300</v>
      </c>
    </row>
    <row r="1703" spans="1:9" ht="15" customHeight="1">
      <c r="A1703" s="410">
        <v>41480</v>
      </c>
      <c r="B1703" s="411">
        <v>9100</v>
      </c>
      <c r="C1703" s="411">
        <v>9300</v>
      </c>
      <c r="D1703" s="412">
        <f t="shared" si="104"/>
        <v>9200</v>
      </c>
    </row>
    <row r="1704" spans="1:9" ht="15" customHeight="1">
      <c r="A1704" s="410">
        <v>41481</v>
      </c>
      <c r="B1704" s="411">
        <v>9300</v>
      </c>
      <c r="C1704" s="411">
        <v>9600</v>
      </c>
      <c r="D1704" s="412">
        <f t="shared" ref="D1704:D1724" si="105">AVERAGE(B1704:C1704)</f>
        <v>9450</v>
      </c>
    </row>
    <row r="1705" spans="1:9" ht="15" customHeight="1">
      <c r="A1705" s="410">
        <v>41484</v>
      </c>
      <c r="B1705" s="411">
        <v>9300</v>
      </c>
      <c r="C1705" s="411">
        <v>9600</v>
      </c>
      <c r="D1705" s="412">
        <f t="shared" si="105"/>
        <v>9450</v>
      </c>
    </row>
    <row r="1706" spans="1:9" ht="15" customHeight="1">
      <c r="A1706" s="410">
        <v>41485</v>
      </c>
      <c r="B1706" s="420">
        <v>9300</v>
      </c>
      <c r="C1706" s="420">
        <v>9600</v>
      </c>
      <c r="D1706" s="421">
        <f t="shared" si="105"/>
        <v>9450</v>
      </c>
      <c r="G1706" s="440"/>
      <c r="I1706" s="441"/>
    </row>
    <row r="1707" spans="1:9" ht="15" customHeight="1" thickBot="1">
      <c r="A1707" s="415">
        <v>41486</v>
      </c>
      <c r="B1707" s="416">
        <v>9300</v>
      </c>
      <c r="C1707" s="416">
        <v>9600</v>
      </c>
      <c r="D1707" s="417">
        <f t="shared" si="105"/>
        <v>9450</v>
      </c>
      <c r="E1707" s="435">
        <f>AVERAGE(D1685:D1707)</f>
        <v>9763.04347826087</v>
      </c>
      <c r="F1707" s="435"/>
      <c r="G1707" s="419"/>
      <c r="H1707" s="429"/>
      <c r="I1707" s="433"/>
    </row>
    <row r="1708" spans="1:9" ht="15" customHeight="1">
      <c r="A1708" s="410">
        <v>41487</v>
      </c>
      <c r="B1708" s="411">
        <v>9300</v>
      </c>
      <c r="C1708" s="411">
        <v>9600</v>
      </c>
      <c r="D1708" s="412">
        <f t="shared" si="105"/>
        <v>9450</v>
      </c>
    </row>
    <row r="1709" spans="1:9" ht="15" customHeight="1">
      <c r="A1709" s="410">
        <v>41488</v>
      </c>
      <c r="B1709" s="411">
        <v>9500</v>
      </c>
      <c r="C1709" s="411">
        <v>10000</v>
      </c>
      <c r="D1709" s="412">
        <f t="shared" si="105"/>
        <v>9750</v>
      </c>
    </row>
    <row r="1710" spans="1:9" ht="15" customHeight="1">
      <c r="A1710" s="410">
        <v>41491</v>
      </c>
      <c r="B1710" s="411">
        <v>9500</v>
      </c>
      <c r="C1710" s="411">
        <v>10000</v>
      </c>
      <c r="D1710" s="412">
        <f t="shared" si="105"/>
        <v>9750</v>
      </c>
    </row>
    <row r="1711" spans="1:9" ht="15" customHeight="1">
      <c r="A1711" s="410">
        <v>41492</v>
      </c>
      <c r="B1711" s="411">
        <v>9500</v>
      </c>
      <c r="C1711" s="411">
        <v>10000</v>
      </c>
      <c r="D1711" s="412">
        <f t="shared" si="105"/>
        <v>9750</v>
      </c>
    </row>
    <row r="1712" spans="1:9" ht="15" customHeight="1">
      <c r="A1712" s="410">
        <v>41493</v>
      </c>
      <c r="B1712" s="411">
        <v>9500</v>
      </c>
      <c r="C1712" s="411">
        <v>10000</v>
      </c>
      <c r="D1712" s="412">
        <f t="shared" si="105"/>
        <v>9750</v>
      </c>
    </row>
    <row r="1713" spans="1:6" ht="15" customHeight="1">
      <c r="A1713" s="410">
        <v>41494</v>
      </c>
      <c r="B1713" s="411">
        <v>9500</v>
      </c>
      <c r="C1713" s="411">
        <v>10000</v>
      </c>
      <c r="D1713" s="412">
        <f t="shared" si="105"/>
        <v>9750</v>
      </c>
    </row>
    <row r="1714" spans="1:6" ht="15" customHeight="1">
      <c r="A1714" s="410">
        <v>41495</v>
      </c>
      <c r="B1714" s="411">
        <v>9800</v>
      </c>
      <c r="C1714" s="411">
        <v>10000</v>
      </c>
      <c r="D1714" s="412">
        <f t="shared" si="105"/>
        <v>9900</v>
      </c>
    </row>
    <row r="1715" spans="1:6" ht="15" customHeight="1">
      <c r="A1715" s="410">
        <v>41498</v>
      </c>
      <c r="B1715" s="411">
        <v>9800</v>
      </c>
      <c r="C1715" s="411">
        <v>10000</v>
      </c>
      <c r="D1715" s="412">
        <f t="shared" si="105"/>
        <v>9900</v>
      </c>
    </row>
    <row r="1716" spans="1:6" ht="15" customHeight="1">
      <c r="A1716" s="410">
        <v>41499</v>
      </c>
      <c r="B1716" s="411">
        <v>9800</v>
      </c>
      <c r="C1716" s="411">
        <v>10000</v>
      </c>
      <c r="D1716" s="412">
        <f t="shared" si="105"/>
        <v>9900</v>
      </c>
    </row>
    <row r="1717" spans="1:6" ht="15" customHeight="1">
      <c r="A1717" s="410">
        <v>41500</v>
      </c>
      <c r="B1717" s="411">
        <v>9800</v>
      </c>
      <c r="C1717" s="411">
        <v>10000</v>
      </c>
      <c r="D1717" s="412">
        <f t="shared" si="105"/>
        <v>9900</v>
      </c>
    </row>
    <row r="1718" spans="1:6" ht="15" customHeight="1">
      <c r="A1718" s="410">
        <v>41501</v>
      </c>
      <c r="B1718" s="411">
        <v>9800</v>
      </c>
      <c r="C1718" s="411">
        <v>10000</v>
      </c>
      <c r="D1718" s="412">
        <f t="shared" si="105"/>
        <v>9900</v>
      </c>
    </row>
    <row r="1719" spans="1:6" ht="15" customHeight="1">
      <c r="A1719" s="410">
        <v>41502</v>
      </c>
      <c r="B1719" s="411">
        <v>9800</v>
      </c>
      <c r="C1719" s="411">
        <v>10100</v>
      </c>
      <c r="D1719" s="412">
        <f t="shared" si="105"/>
        <v>9950</v>
      </c>
    </row>
    <row r="1720" spans="1:6" ht="15" customHeight="1">
      <c r="A1720" s="410">
        <v>41505</v>
      </c>
      <c r="B1720" s="411">
        <v>9800</v>
      </c>
      <c r="C1720" s="411">
        <v>10100</v>
      </c>
      <c r="D1720" s="412">
        <f t="shared" si="105"/>
        <v>9950</v>
      </c>
      <c r="E1720" s="422"/>
      <c r="F1720" s="422"/>
    </row>
    <row r="1721" spans="1:6" ht="15" customHeight="1">
      <c r="A1721" s="410">
        <v>41506</v>
      </c>
      <c r="B1721" s="411">
        <v>9800</v>
      </c>
      <c r="C1721" s="411">
        <v>10100</v>
      </c>
      <c r="D1721" s="412">
        <f t="shared" si="105"/>
        <v>9950</v>
      </c>
      <c r="E1721" s="422"/>
      <c r="F1721" s="422"/>
    </row>
    <row r="1722" spans="1:6" ht="15" customHeight="1">
      <c r="A1722" s="410">
        <v>41507</v>
      </c>
      <c r="B1722" s="411">
        <v>9800</v>
      </c>
      <c r="C1722" s="411">
        <v>10100</v>
      </c>
      <c r="D1722" s="412">
        <f t="shared" si="105"/>
        <v>9950</v>
      </c>
      <c r="E1722" s="422"/>
      <c r="F1722" s="422"/>
    </row>
    <row r="1723" spans="1:6" ht="15" customHeight="1">
      <c r="A1723" s="410">
        <v>41508</v>
      </c>
      <c r="B1723" s="411">
        <v>9800</v>
      </c>
      <c r="C1723" s="411">
        <v>10100</v>
      </c>
      <c r="D1723" s="412">
        <f t="shared" si="105"/>
        <v>9950</v>
      </c>
    </row>
    <row r="1724" spans="1:6" ht="15" customHeight="1">
      <c r="A1724" s="410">
        <v>41509</v>
      </c>
      <c r="B1724" s="411">
        <v>10300</v>
      </c>
      <c r="C1724" s="411">
        <v>10500</v>
      </c>
      <c r="D1724" s="412">
        <f t="shared" si="105"/>
        <v>10400</v>
      </c>
    </row>
    <row r="1725" spans="1:6" ht="15" customHeight="1">
      <c r="A1725" s="410">
        <v>41512</v>
      </c>
      <c r="B1725" s="763" t="s">
        <v>86</v>
      </c>
      <c r="C1725" s="763"/>
      <c r="D1725" s="763"/>
    </row>
    <row r="1726" spans="1:6" ht="15" customHeight="1">
      <c r="A1726" s="410">
        <v>41513</v>
      </c>
      <c r="B1726" s="411">
        <v>10300</v>
      </c>
      <c r="C1726" s="411">
        <v>10500</v>
      </c>
      <c r="D1726" s="412">
        <f t="shared" ref="D1726:D1738" si="106">AVERAGE(B1726:C1726)</f>
        <v>10400</v>
      </c>
    </row>
    <row r="1727" spans="1:6" ht="15" customHeight="1">
      <c r="A1727" s="410">
        <v>41514</v>
      </c>
      <c r="B1727" s="411">
        <v>10300</v>
      </c>
      <c r="C1727" s="411">
        <v>10500</v>
      </c>
      <c r="D1727" s="412">
        <f t="shared" si="106"/>
        <v>10400</v>
      </c>
    </row>
    <row r="1728" spans="1:6" ht="15" customHeight="1">
      <c r="A1728" s="410">
        <v>41515</v>
      </c>
      <c r="B1728" s="411">
        <v>10300</v>
      </c>
      <c r="C1728" s="411">
        <v>10500</v>
      </c>
      <c r="D1728" s="412">
        <f t="shared" si="106"/>
        <v>10400</v>
      </c>
    </row>
    <row r="1729" spans="1:9" ht="15" customHeight="1" thickBot="1">
      <c r="A1729" s="415">
        <v>41516</v>
      </c>
      <c r="B1729" s="416">
        <v>10300</v>
      </c>
      <c r="C1729" s="416">
        <v>10500</v>
      </c>
      <c r="D1729" s="417">
        <f t="shared" si="106"/>
        <v>10400</v>
      </c>
      <c r="E1729" s="435">
        <f>AVERAGE(D1708:D1729)</f>
        <v>9973.8095238095229</v>
      </c>
      <c r="F1729" s="435"/>
      <c r="G1729" s="419"/>
      <c r="H1729" s="429"/>
      <c r="I1729" s="433"/>
    </row>
    <row r="1730" spans="1:9" ht="15" customHeight="1">
      <c r="A1730" s="410">
        <v>41519</v>
      </c>
      <c r="B1730" s="411">
        <v>10300</v>
      </c>
      <c r="C1730" s="411">
        <v>10500</v>
      </c>
      <c r="D1730" s="412">
        <f t="shared" si="106"/>
        <v>10400</v>
      </c>
    </row>
    <row r="1731" spans="1:9" ht="15" customHeight="1">
      <c r="A1731" s="410">
        <v>41520</v>
      </c>
      <c r="B1731" s="411">
        <v>10300</v>
      </c>
      <c r="C1731" s="411">
        <v>10500</v>
      </c>
      <c r="D1731" s="412">
        <f t="shared" si="106"/>
        <v>10400</v>
      </c>
    </row>
    <row r="1732" spans="1:9" ht="15" customHeight="1">
      <c r="A1732" s="410">
        <v>41521</v>
      </c>
      <c r="B1732" s="411">
        <v>10300</v>
      </c>
      <c r="C1732" s="411">
        <v>10500</v>
      </c>
      <c r="D1732" s="412">
        <f t="shared" si="106"/>
        <v>10400</v>
      </c>
    </row>
    <row r="1733" spans="1:9" ht="15" customHeight="1">
      <c r="A1733" s="410">
        <v>41522</v>
      </c>
      <c r="B1733" s="411">
        <v>10300</v>
      </c>
      <c r="C1733" s="411">
        <v>10500</v>
      </c>
      <c r="D1733" s="412">
        <f t="shared" si="106"/>
        <v>10400</v>
      </c>
    </row>
    <row r="1734" spans="1:9" ht="15" customHeight="1">
      <c r="A1734" s="410">
        <v>41523</v>
      </c>
      <c r="B1734" s="411">
        <v>10300</v>
      </c>
      <c r="C1734" s="411">
        <v>10500</v>
      </c>
      <c r="D1734" s="412">
        <f t="shared" si="106"/>
        <v>10400</v>
      </c>
    </row>
    <row r="1735" spans="1:9" ht="15" customHeight="1">
      <c r="A1735" s="410">
        <v>41526</v>
      </c>
      <c r="B1735" s="411">
        <v>10300</v>
      </c>
      <c r="C1735" s="411">
        <v>10500</v>
      </c>
      <c r="D1735" s="412">
        <f t="shared" si="106"/>
        <v>10400</v>
      </c>
    </row>
    <row r="1736" spans="1:9" ht="15" customHeight="1">
      <c r="A1736" s="410">
        <v>41527</v>
      </c>
      <c r="B1736" s="411">
        <v>10300</v>
      </c>
      <c r="C1736" s="411">
        <v>10500</v>
      </c>
      <c r="D1736" s="412">
        <f t="shared" si="106"/>
        <v>10400</v>
      </c>
    </row>
    <row r="1737" spans="1:9" ht="15" customHeight="1">
      <c r="A1737" s="410">
        <v>41528</v>
      </c>
      <c r="B1737" s="411">
        <v>10300</v>
      </c>
      <c r="C1737" s="411">
        <v>10500</v>
      </c>
      <c r="D1737" s="412">
        <f t="shared" si="106"/>
        <v>10400</v>
      </c>
      <c r="E1737" s="422"/>
      <c r="F1737" s="422"/>
    </row>
    <row r="1738" spans="1:9" ht="15" customHeight="1">
      <c r="A1738" s="410">
        <v>41529</v>
      </c>
      <c r="B1738" s="411">
        <v>10300</v>
      </c>
      <c r="C1738" s="411">
        <v>10500</v>
      </c>
      <c r="D1738" s="412">
        <f t="shared" si="106"/>
        <v>10400</v>
      </c>
      <c r="E1738" s="422"/>
      <c r="F1738" s="422"/>
    </row>
    <row r="1739" spans="1:9" ht="15" customHeight="1">
      <c r="A1739" s="410">
        <v>41530</v>
      </c>
      <c r="B1739" s="411">
        <v>10300</v>
      </c>
      <c r="C1739" s="411">
        <v>10500</v>
      </c>
      <c r="D1739" s="412">
        <f t="shared" ref="D1739:D1758" si="107">AVERAGE(B1739:C1739)</f>
        <v>10400</v>
      </c>
    </row>
    <row r="1740" spans="1:9" ht="15" customHeight="1">
      <c r="A1740" s="410">
        <v>41533</v>
      </c>
      <c r="B1740" s="411">
        <v>10300</v>
      </c>
      <c r="C1740" s="411">
        <v>10500</v>
      </c>
      <c r="D1740" s="412">
        <f t="shared" si="107"/>
        <v>10400</v>
      </c>
    </row>
    <row r="1741" spans="1:9" ht="15" customHeight="1">
      <c r="A1741" s="410">
        <v>41534</v>
      </c>
      <c r="B1741" s="411">
        <v>10300</v>
      </c>
      <c r="C1741" s="411">
        <v>10500</v>
      </c>
      <c r="D1741" s="412">
        <f t="shared" si="107"/>
        <v>10400</v>
      </c>
    </row>
    <row r="1742" spans="1:9" ht="15" customHeight="1">
      <c r="A1742" s="410">
        <v>41535</v>
      </c>
      <c r="B1742" s="411">
        <v>10300</v>
      </c>
      <c r="C1742" s="411">
        <v>10500</v>
      </c>
      <c r="D1742" s="412">
        <f t="shared" si="107"/>
        <v>10400</v>
      </c>
    </row>
    <row r="1743" spans="1:9" ht="15" customHeight="1">
      <c r="A1743" s="410">
        <v>41536</v>
      </c>
      <c r="B1743" s="411">
        <v>10300</v>
      </c>
      <c r="C1743" s="411">
        <v>10500</v>
      </c>
      <c r="D1743" s="412">
        <f t="shared" si="107"/>
        <v>10400</v>
      </c>
    </row>
    <row r="1744" spans="1:9" ht="15" customHeight="1">
      <c r="A1744" s="410">
        <v>41537</v>
      </c>
      <c r="B1744" s="411">
        <v>10300</v>
      </c>
      <c r="C1744" s="411">
        <v>10500</v>
      </c>
      <c r="D1744" s="412">
        <f t="shared" si="107"/>
        <v>10400</v>
      </c>
    </row>
    <row r="1745" spans="1:9" ht="15" customHeight="1">
      <c r="A1745" s="410">
        <v>41540</v>
      </c>
      <c r="B1745" s="411">
        <v>10300</v>
      </c>
      <c r="C1745" s="411">
        <v>10500</v>
      </c>
      <c r="D1745" s="412">
        <f t="shared" si="107"/>
        <v>10400</v>
      </c>
    </row>
    <row r="1746" spans="1:9" ht="15" customHeight="1">
      <c r="A1746" s="410">
        <v>41541</v>
      </c>
      <c r="B1746" s="411">
        <v>10300</v>
      </c>
      <c r="C1746" s="411">
        <v>10500</v>
      </c>
      <c r="D1746" s="412">
        <f t="shared" si="107"/>
        <v>10400</v>
      </c>
    </row>
    <row r="1747" spans="1:9" ht="15" customHeight="1">
      <c r="A1747" s="410">
        <v>41542</v>
      </c>
      <c r="B1747" s="411">
        <v>10300</v>
      </c>
      <c r="C1747" s="411">
        <v>10500</v>
      </c>
      <c r="D1747" s="412">
        <f t="shared" si="107"/>
        <v>10400</v>
      </c>
    </row>
    <row r="1748" spans="1:9" ht="15" customHeight="1">
      <c r="A1748" s="410">
        <v>41543</v>
      </c>
      <c r="B1748" s="411">
        <v>10300</v>
      </c>
      <c r="C1748" s="411">
        <v>10500</v>
      </c>
      <c r="D1748" s="412">
        <f t="shared" si="107"/>
        <v>10400</v>
      </c>
    </row>
    <row r="1749" spans="1:9" ht="15" customHeight="1">
      <c r="A1749" s="410">
        <v>41544</v>
      </c>
      <c r="B1749" s="411">
        <v>10300</v>
      </c>
      <c r="C1749" s="411">
        <v>10500</v>
      </c>
      <c r="D1749" s="412">
        <f t="shared" si="107"/>
        <v>10400</v>
      </c>
    </row>
    <row r="1750" spans="1:9" ht="15" customHeight="1" thickBot="1">
      <c r="A1750" s="415">
        <v>41547</v>
      </c>
      <c r="B1750" s="416">
        <v>10300</v>
      </c>
      <c r="C1750" s="416">
        <v>10500</v>
      </c>
      <c r="D1750" s="417">
        <f t="shared" si="107"/>
        <v>10400</v>
      </c>
      <c r="E1750" s="435">
        <f>AVERAGE(D1730:D1750)</f>
        <v>10400</v>
      </c>
      <c r="F1750" s="435"/>
      <c r="G1750" s="419"/>
      <c r="H1750" s="429"/>
      <c r="I1750" s="433"/>
    </row>
    <row r="1751" spans="1:9" ht="15" customHeight="1">
      <c r="A1751" s="410">
        <v>41548</v>
      </c>
      <c r="B1751" s="411">
        <v>10300</v>
      </c>
      <c r="C1751" s="411">
        <v>10500</v>
      </c>
      <c r="D1751" s="412">
        <f t="shared" si="107"/>
        <v>10400</v>
      </c>
    </row>
    <row r="1752" spans="1:9" ht="15" customHeight="1">
      <c r="A1752" s="410">
        <v>41549</v>
      </c>
      <c r="B1752" s="411">
        <v>10300</v>
      </c>
      <c r="C1752" s="411">
        <v>10500</v>
      </c>
      <c r="D1752" s="412">
        <f t="shared" si="107"/>
        <v>10400</v>
      </c>
    </row>
    <row r="1753" spans="1:9" ht="15" customHeight="1">
      <c r="A1753" s="410">
        <v>41550</v>
      </c>
      <c r="B1753" s="411">
        <v>10300</v>
      </c>
      <c r="C1753" s="411">
        <v>10500</v>
      </c>
      <c r="D1753" s="412">
        <f t="shared" si="107"/>
        <v>10400</v>
      </c>
    </row>
    <row r="1754" spans="1:9" ht="15" customHeight="1">
      <c r="A1754" s="410">
        <v>41551</v>
      </c>
      <c r="B1754" s="411">
        <v>10300</v>
      </c>
      <c r="C1754" s="411">
        <v>10500</v>
      </c>
      <c r="D1754" s="412">
        <f t="shared" si="107"/>
        <v>10400</v>
      </c>
    </row>
    <row r="1755" spans="1:9" ht="15" customHeight="1">
      <c r="A1755" s="410">
        <v>41554</v>
      </c>
      <c r="B1755" s="411">
        <v>10300</v>
      </c>
      <c r="C1755" s="411">
        <v>10500</v>
      </c>
      <c r="D1755" s="412">
        <f t="shared" si="107"/>
        <v>10400</v>
      </c>
    </row>
    <row r="1756" spans="1:9" ht="15" customHeight="1">
      <c r="A1756" s="410">
        <v>41555</v>
      </c>
      <c r="B1756" s="411">
        <v>10300</v>
      </c>
      <c r="C1756" s="411">
        <v>10500</v>
      </c>
      <c r="D1756" s="412">
        <f t="shared" si="107"/>
        <v>10400</v>
      </c>
    </row>
    <row r="1757" spans="1:9" ht="15" customHeight="1">
      <c r="A1757" s="410">
        <v>41556</v>
      </c>
      <c r="B1757" s="411">
        <v>10300</v>
      </c>
      <c r="C1757" s="411">
        <v>10500</v>
      </c>
      <c r="D1757" s="412">
        <f t="shared" si="107"/>
        <v>10400</v>
      </c>
    </row>
    <row r="1758" spans="1:9" ht="15" customHeight="1">
      <c r="A1758" s="410">
        <v>41557</v>
      </c>
      <c r="B1758" s="411">
        <v>10300</v>
      </c>
      <c r="C1758" s="411">
        <v>10500</v>
      </c>
      <c r="D1758" s="412">
        <f t="shared" si="107"/>
        <v>10400</v>
      </c>
    </row>
    <row r="1759" spans="1:9" ht="15" customHeight="1">
      <c r="A1759" s="410">
        <v>41558</v>
      </c>
      <c r="B1759" s="411">
        <v>10300</v>
      </c>
      <c r="C1759" s="411">
        <v>10500</v>
      </c>
      <c r="D1759" s="412">
        <f t="shared" ref="D1759:D1811" si="108">AVERAGE(B1759:C1759)</f>
        <v>10400</v>
      </c>
    </row>
    <row r="1760" spans="1:9" ht="15" customHeight="1">
      <c r="A1760" s="410">
        <v>41561</v>
      </c>
      <c r="B1760" s="411">
        <v>10300</v>
      </c>
      <c r="C1760" s="411">
        <v>10500</v>
      </c>
      <c r="D1760" s="412">
        <f t="shared" si="108"/>
        <v>10400</v>
      </c>
    </row>
    <row r="1761" spans="1:9" ht="15" customHeight="1">
      <c r="A1761" s="410">
        <v>41562</v>
      </c>
      <c r="B1761" s="411">
        <v>10300</v>
      </c>
      <c r="C1761" s="411">
        <v>10500</v>
      </c>
      <c r="D1761" s="412">
        <f t="shared" si="108"/>
        <v>10400</v>
      </c>
    </row>
    <row r="1762" spans="1:9" ht="15" customHeight="1">
      <c r="A1762" s="410">
        <v>41563</v>
      </c>
      <c r="B1762" s="411">
        <v>10300</v>
      </c>
      <c r="C1762" s="411">
        <v>10500</v>
      </c>
      <c r="D1762" s="412">
        <f t="shared" si="108"/>
        <v>10400</v>
      </c>
    </row>
    <row r="1763" spans="1:9" ht="15" customHeight="1">
      <c r="A1763" s="410">
        <v>41564</v>
      </c>
      <c r="B1763" s="411">
        <v>10300</v>
      </c>
      <c r="C1763" s="411">
        <v>10500</v>
      </c>
      <c r="D1763" s="412">
        <f t="shared" si="108"/>
        <v>10400</v>
      </c>
    </row>
    <row r="1764" spans="1:9" ht="15" customHeight="1">
      <c r="A1764" s="410">
        <v>41565</v>
      </c>
      <c r="B1764" s="411">
        <v>10300</v>
      </c>
      <c r="C1764" s="411">
        <v>10600</v>
      </c>
      <c r="D1764" s="412">
        <f t="shared" si="108"/>
        <v>10450</v>
      </c>
    </row>
    <row r="1765" spans="1:9" ht="15" customHeight="1">
      <c r="A1765" s="410">
        <v>41568</v>
      </c>
      <c r="B1765" s="411">
        <v>10300</v>
      </c>
      <c r="C1765" s="411">
        <v>10600</v>
      </c>
      <c r="D1765" s="412">
        <f t="shared" si="108"/>
        <v>10450</v>
      </c>
    </row>
    <row r="1766" spans="1:9" ht="15" customHeight="1">
      <c r="A1766" s="410">
        <v>41569</v>
      </c>
      <c r="B1766" s="411">
        <v>10300</v>
      </c>
      <c r="C1766" s="411">
        <v>10600</v>
      </c>
      <c r="D1766" s="412">
        <f t="shared" si="108"/>
        <v>10450</v>
      </c>
    </row>
    <row r="1767" spans="1:9" ht="15" customHeight="1">
      <c r="A1767" s="410">
        <v>41570</v>
      </c>
      <c r="B1767" s="411">
        <v>10300</v>
      </c>
      <c r="C1767" s="411">
        <v>10600</v>
      </c>
      <c r="D1767" s="412">
        <f t="shared" si="108"/>
        <v>10450</v>
      </c>
    </row>
    <row r="1768" spans="1:9" ht="15" customHeight="1">
      <c r="A1768" s="410">
        <v>41571</v>
      </c>
      <c r="B1768" s="411">
        <v>10300</v>
      </c>
      <c r="C1768" s="411">
        <v>10600</v>
      </c>
      <c r="D1768" s="412">
        <f t="shared" si="108"/>
        <v>10450</v>
      </c>
    </row>
    <row r="1769" spans="1:9" ht="15" customHeight="1">
      <c r="A1769" s="410">
        <v>41572</v>
      </c>
      <c r="B1769" s="411">
        <v>10200</v>
      </c>
      <c r="C1769" s="411">
        <v>10500</v>
      </c>
      <c r="D1769" s="412">
        <f t="shared" si="108"/>
        <v>10350</v>
      </c>
    </row>
    <row r="1770" spans="1:9" ht="15" customHeight="1">
      <c r="A1770" s="410">
        <v>41575</v>
      </c>
      <c r="B1770" s="411">
        <v>10200</v>
      </c>
      <c r="C1770" s="411">
        <v>10500</v>
      </c>
      <c r="D1770" s="412">
        <f t="shared" si="108"/>
        <v>10350</v>
      </c>
    </row>
    <row r="1771" spans="1:9" ht="15" customHeight="1">
      <c r="A1771" s="410">
        <v>41576</v>
      </c>
      <c r="B1771" s="411">
        <v>10200</v>
      </c>
      <c r="C1771" s="411">
        <v>10500</v>
      </c>
      <c r="D1771" s="412">
        <f t="shared" si="108"/>
        <v>10350</v>
      </c>
    </row>
    <row r="1772" spans="1:9" ht="15" customHeight="1">
      <c r="A1772" s="410">
        <v>41577</v>
      </c>
      <c r="B1772" s="411">
        <v>10200</v>
      </c>
      <c r="C1772" s="411">
        <v>10500</v>
      </c>
      <c r="D1772" s="412">
        <f t="shared" si="108"/>
        <v>10350</v>
      </c>
    </row>
    <row r="1773" spans="1:9" ht="15" customHeight="1" thickBot="1">
      <c r="A1773" s="415">
        <v>41578</v>
      </c>
      <c r="B1773" s="416">
        <v>10200</v>
      </c>
      <c r="C1773" s="416">
        <v>10500</v>
      </c>
      <c r="D1773" s="417">
        <f t="shared" si="108"/>
        <v>10350</v>
      </c>
      <c r="E1773" s="435">
        <f>AVERAGE(D1751:D1773)</f>
        <v>10400</v>
      </c>
      <c r="F1773" s="435"/>
      <c r="G1773" s="419"/>
      <c r="H1773" s="429"/>
      <c r="I1773" s="433"/>
    </row>
    <row r="1774" spans="1:9" ht="15" customHeight="1">
      <c r="A1774" s="410">
        <v>41579</v>
      </c>
      <c r="B1774" s="411">
        <v>10200</v>
      </c>
      <c r="C1774" s="411">
        <v>10500</v>
      </c>
      <c r="D1774" s="412">
        <f t="shared" si="108"/>
        <v>10350</v>
      </c>
    </row>
    <row r="1775" spans="1:9" ht="15" customHeight="1">
      <c r="A1775" s="410">
        <v>41582</v>
      </c>
      <c r="B1775" s="411">
        <v>10200</v>
      </c>
      <c r="C1775" s="411">
        <v>10500</v>
      </c>
      <c r="D1775" s="412">
        <f t="shared" si="108"/>
        <v>10350</v>
      </c>
    </row>
    <row r="1776" spans="1:9" ht="15" customHeight="1">
      <c r="A1776" s="410">
        <v>41583</v>
      </c>
      <c r="B1776" s="411">
        <v>10200</v>
      </c>
      <c r="C1776" s="411">
        <v>10500</v>
      </c>
      <c r="D1776" s="412">
        <f t="shared" si="108"/>
        <v>10350</v>
      </c>
    </row>
    <row r="1777" spans="1:4" ht="15" customHeight="1">
      <c r="A1777" s="410">
        <v>41584</v>
      </c>
      <c r="B1777" s="411">
        <v>10200</v>
      </c>
      <c r="C1777" s="411">
        <v>10500</v>
      </c>
      <c r="D1777" s="412">
        <f t="shared" si="108"/>
        <v>10350</v>
      </c>
    </row>
    <row r="1778" spans="1:4" ht="15" customHeight="1">
      <c r="A1778" s="410">
        <v>41585</v>
      </c>
      <c r="B1778" s="411">
        <v>10200</v>
      </c>
      <c r="C1778" s="411">
        <v>10500</v>
      </c>
      <c r="D1778" s="412">
        <f t="shared" si="108"/>
        <v>10350</v>
      </c>
    </row>
    <row r="1779" spans="1:4" ht="15" customHeight="1">
      <c r="A1779" s="410">
        <v>41586</v>
      </c>
      <c r="B1779" s="411">
        <v>10200</v>
      </c>
      <c r="C1779" s="411">
        <v>10500</v>
      </c>
      <c r="D1779" s="412">
        <f t="shared" si="108"/>
        <v>10350</v>
      </c>
    </row>
    <row r="1780" spans="1:4" ht="15" customHeight="1">
      <c r="A1780" s="410">
        <v>41589</v>
      </c>
      <c r="B1780" s="411">
        <v>10200</v>
      </c>
      <c r="C1780" s="411">
        <v>10500</v>
      </c>
      <c r="D1780" s="412">
        <f t="shared" si="108"/>
        <v>10350</v>
      </c>
    </row>
    <row r="1781" spans="1:4" ht="15" customHeight="1">
      <c r="A1781" s="410">
        <v>41590</v>
      </c>
      <c r="B1781" s="411">
        <v>10000</v>
      </c>
      <c r="C1781" s="411">
        <v>10300</v>
      </c>
      <c r="D1781" s="412">
        <f t="shared" si="108"/>
        <v>10150</v>
      </c>
    </row>
    <row r="1782" spans="1:4" ht="15" customHeight="1">
      <c r="A1782" s="410">
        <v>41591</v>
      </c>
      <c r="B1782" s="411">
        <v>10000</v>
      </c>
      <c r="C1782" s="411">
        <v>10300</v>
      </c>
      <c r="D1782" s="412">
        <f t="shared" si="108"/>
        <v>10150</v>
      </c>
    </row>
    <row r="1783" spans="1:4" ht="15" customHeight="1">
      <c r="A1783" s="410">
        <v>41592</v>
      </c>
      <c r="B1783" s="411">
        <v>10000</v>
      </c>
      <c r="C1783" s="411">
        <v>10300</v>
      </c>
      <c r="D1783" s="412">
        <f t="shared" si="108"/>
        <v>10150</v>
      </c>
    </row>
    <row r="1784" spans="1:4" ht="15" customHeight="1">
      <c r="A1784" s="410">
        <v>41593</v>
      </c>
      <c r="B1784" s="411">
        <v>10000</v>
      </c>
      <c r="C1784" s="411">
        <v>10300</v>
      </c>
      <c r="D1784" s="412">
        <f t="shared" si="108"/>
        <v>10150</v>
      </c>
    </row>
    <row r="1785" spans="1:4" ht="15" customHeight="1">
      <c r="A1785" s="410">
        <v>41596</v>
      </c>
      <c r="B1785" s="411">
        <v>10000</v>
      </c>
      <c r="C1785" s="411">
        <v>10300</v>
      </c>
      <c r="D1785" s="412">
        <f t="shared" si="108"/>
        <v>10150</v>
      </c>
    </row>
    <row r="1786" spans="1:4" ht="15" customHeight="1">
      <c r="A1786" s="410">
        <v>41597</v>
      </c>
      <c r="B1786" s="411">
        <v>10000</v>
      </c>
      <c r="C1786" s="411">
        <v>10300</v>
      </c>
      <c r="D1786" s="412">
        <f t="shared" si="108"/>
        <v>10150</v>
      </c>
    </row>
    <row r="1787" spans="1:4" ht="15" customHeight="1">
      <c r="A1787" s="410">
        <v>41598</v>
      </c>
      <c r="B1787" s="411">
        <v>10000</v>
      </c>
      <c r="C1787" s="411">
        <v>10300</v>
      </c>
      <c r="D1787" s="412">
        <f t="shared" si="108"/>
        <v>10150</v>
      </c>
    </row>
    <row r="1788" spans="1:4" ht="15" customHeight="1">
      <c r="A1788" s="410">
        <v>41599</v>
      </c>
      <c r="B1788" s="411">
        <v>10000</v>
      </c>
      <c r="C1788" s="411">
        <v>10300</v>
      </c>
      <c r="D1788" s="412">
        <f t="shared" si="108"/>
        <v>10150</v>
      </c>
    </row>
    <row r="1789" spans="1:4" ht="15" customHeight="1">
      <c r="A1789" s="410">
        <v>41600</v>
      </c>
      <c r="B1789" s="411">
        <v>10000</v>
      </c>
      <c r="C1789" s="411">
        <v>10300</v>
      </c>
      <c r="D1789" s="412">
        <f t="shared" si="108"/>
        <v>10150</v>
      </c>
    </row>
    <row r="1790" spans="1:4" ht="15" customHeight="1">
      <c r="A1790" s="410">
        <v>41603</v>
      </c>
      <c r="B1790" s="411">
        <v>10000</v>
      </c>
      <c r="C1790" s="411">
        <v>10300</v>
      </c>
      <c r="D1790" s="412">
        <f t="shared" si="108"/>
        <v>10150</v>
      </c>
    </row>
    <row r="1791" spans="1:4" ht="15" customHeight="1">
      <c r="A1791" s="410">
        <v>41604</v>
      </c>
      <c r="B1791" s="411">
        <v>10000</v>
      </c>
      <c r="C1791" s="411">
        <v>10300</v>
      </c>
      <c r="D1791" s="412">
        <f t="shared" si="108"/>
        <v>10150</v>
      </c>
    </row>
    <row r="1792" spans="1:4" ht="15" customHeight="1">
      <c r="A1792" s="410">
        <v>41605</v>
      </c>
      <c r="B1792" s="411">
        <v>10000</v>
      </c>
      <c r="C1792" s="411">
        <v>10300</v>
      </c>
      <c r="D1792" s="412">
        <f t="shared" si="108"/>
        <v>10150</v>
      </c>
    </row>
    <row r="1793" spans="1:9" ht="15" customHeight="1">
      <c r="A1793" s="410">
        <v>41606</v>
      </c>
      <c r="B1793" s="411">
        <v>10000</v>
      </c>
      <c r="C1793" s="411">
        <v>10300</v>
      </c>
      <c r="D1793" s="412">
        <f t="shared" si="108"/>
        <v>10150</v>
      </c>
    </row>
    <row r="1794" spans="1:9" ht="15" customHeight="1" thickBot="1">
      <c r="A1794" s="415">
        <v>41607</v>
      </c>
      <c r="B1794" s="416">
        <v>10000</v>
      </c>
      <c r="C1794" s="416">
        <v>10300</v>
      </c>
      <c r="D1794" s="417">
        <f t="shared" si="108"/>
        <v>10150</v>
      </c>
      <c r="E1794" s="435">
        <f>AVERAGE(D1774:D1794)</f>
        <v>10216.666666666666</v>
      </c>
      <c r="F1794" s="435"/>
      <c r="G1794" s="419"/>
      <c r="H1794" s="429"/>
      <c r="I1794" s="433"/>
    </row>
    <row r="1795" spans="1:9" ht="15" customHeight="1">
      <c r="A1795" s="410">
        <v>41610</v>
      </c>
      <c r="B1795" s="411">
        <v>10000</v>
      </c>
      <c r="C1795" s="411">
        <v>10300</v>
      </c>
      <c r="D1795" s="412">
        <f t="shared" si="108"/>
        <v>10150</v>
      </c>
    </row>
    <row r="1796" spans="1:9" ht="15" customHeight="1">
      <c r="A1796" s="410">
        <v>41611</v>
      </c>
      <c r="B1796" s="411">
        <v>10000</v>
      </c>
      <c r="C1796" s="411">
        <v>10300</v>
      </c>
      <c r="D1796" s="412">
        <f t="shared" si="108"/>
        <v>10150</v>
      </c>
    </row>
    <row r="1797" spans="1:9" ht="15" customHeight="1">
      <c r="A1797" s="410">
        <v>41612</v>
      </c>
      <c r="B1797" s="411">
        <v>10000</v>
      </c>
      <c r="C1797" s="411">
        <v>10300</v>
      </c>
      <c r="D1797" s="412">
        <f t="shared" si="108"/>
        <v>10150</v>
      </c>
    </row>
    <row r="1798" spans="1:9" ht="15" customHeight="1">
      <c r="A1798" s="410">
        <v>41613</v>
      </c>
      <c r="B1798" s="411">
        <v>10000</v>
      </c>
      <c r="C1798" s="411">
        <v>10300</v>
      </c>
      <c r="D1798" s="412">
        <f t="shared" si="108"/>
        <v>10150</v>
      </c>
    </row>
    <row r="1799" spans="1:9" ht="15" customHeight="1">
      <c r="A1799" s="410">
        <v>41614</v>
      </c>
      <c r="B1799" s="411">
        <v>10000</v>
      </c>
      <c r="C1799" s="411">
        <v>10300</v>
      </c>
      <c r="D1799" s="412">
        <f t="shared" si="108"/>
        <v>10150</v>
      </c>
    </row>
    <row r="1800" spans="1:9" ht="15" customHeight="1">
      <c r="A1800" s="410">
        <v>41617</v>
      </c>
      <c r="B1800" s="411">
        <v>10000</v>
      </c>
      <c r="C1800" s="411">
        <v>10300</v>
      </c>
      <c r="D1800" s="412">
        <f t="shared" si="108"/>
        <v>10150</v>
      </c>
    </row>
    <row r="1801" spans="1:9" ht="15" customHeight="1">
      <c r="A1801" s="410">
        <v>41618</v>
      </c>
      <c r="B1801" s="411">
        <v>10000</v>
      </c>
      <c r="C1801" s="411">
        <v>10300</v>
      </c>
      <c r="D1801" s="412">
        <f t="shared" si="108"/>
        <v>10150</v>
      </c>
    </row>
    <row r="1802" spans="1:9" ht="15" customHeight="1">
      <c r="A1802" s="410">
        <v>41619</v>
      </c>
      <c r="B1802" s="411">
        <v>10000</v>
      </c>
      <c r="C1802" s="411">
        <v>10300</v>
      </c>
      <c r="D1802" s="412">
        <f t="shared" si="108"/>
        <v>10150</v>
      </c>
    </row>
    <row r="1803" spans="1:9" ht="15" customHeight="1">
      <c r="A1803" s="410">
        <v>41620</v>
      </c>
      <c r="B1803" s="411">
        <v>10000</v>
      </c>
      <c r="C1803" s="411">
        <v>10300</v>
      </c>
      <c r="D1803" s="412">
        <f>AVERAGE(B1803:C1803)</f>
        <v>10150</v>
      </c>
    </row>
    <row r="1804" spans="1:9" ht="15" customHeight="1">
      <c r="A1804" s="410">
        <v>41621</v>
      </c>
      <c r="B1804" s="411">
        <v>10000</v>
      </c>
      <c r="C1804" s="411">
        <v>10300</v>
      </c>
      <c r="D1804" s="412">
        <f t="shared" si="108"/>
        <v>10150</v>
      </c>
    </row>
    <row r="1805" spans="1:9" ht="15" customHeight="1">
      <c r="A1805" s="410">
        <v>41624</v>
      </c>
      <c r="B1805" s="411">
        <v>10000</v>
      </c>
      <c r="C1805" s="411">
        <v>10300</v>
      </c>
      <c r="D1805" s="412">
        <f t="shared" si="108"/>
        <v>10150</v>
      </c>
    </row>
    <row r="1806" spans="1:9" ht="15" customHeight="1">
      <c r="A1806" s="410">
        <v>41625</v>
      </c>
      <c r="B1806" s="411">
        <v>10000</v>
      </c>
      <c r="C1806" s="411">
        <v>10300</v>
      </c>
      <c r="D1806" s="412">
        <f t="shared" si="108"/>
        <v>10150</v>
      </c>
    </row>
    <row r="1807" spans="1:9" ht="15" customHeight="1">
      <c r="A1807" s="410">
        <v>41626</v>
      </c>
      <c r="B1807" s="411">
        <v>10000</v>
      </c>
      <c r="C1807" s="411">
        <v>10300</v>
      </c>
      <c r="D1807" s="412">
        <f t="shared" si="108"/>
        <v>10150</v>
      </c>
    </row>
    <row r="1808" spans="1:9" ht="15" customHeight="1">
      <c r="A1808" s="410">
        <v>41627</v>
      </c>
      <c r="B1808" s="411">
        <v>10000</v>
      </c>
      <c r="C1808" s="411">
        <v>10300</v>
      </c>
      <c r="D1808" s="412">
        <f t="shared" si="108"/>
        <v>10150</v>
      </c>
    </row>
    <row r="1809" spans="1:9" ht="15" customHeight="1">
      <c r="A1809" s="410">
        <v>41628</v>
      </c>
      <c r="B1809" s="411">
        <v>10000</v>
      </c>
      <c r="C1809" s="411">
        <v>10300</v>
      </c>
      <c r="D1809" s="412">
        <f t="shared" si="108"/>
        <v>10150</v>
      </c>
    </row>
    <row r="1810" spans="1:9" ht="15" customHeight="1">
      <c r="A1810" s="410">
        <v>41631</v>
      </c>
      <c r="B1810" s="411">
        <v>10000</v>
      </c>
      <c r="C1810" s="411">
        <v>10300</v>
      </c>
      <c r="D1810" s="412">
        <f t="shared" si="108"/>
        <v>10150</v>
      </c>
    </row>
    <row r="1811" spans="1:9" ht="15" customHeight="1">
      <c r="A1811" s="410">
        <v>41632</v>
      </c>
      <c r="B1811" s="411">
        <v>10000</v>
      </c>
      <c r="C1811" s="411">
        <v>10300</v>
      </c>
      <c r="D1811" s="412">
        <f t="shared" si="108"/>
        <v>10150</v>
      </c>
    </row>
    <row r="1812" spans="1:9" ht="15" customHeight="1">
      <c r="A1812" s="410">
        <v>41633</v>
      </c>
      <c r="B1812" s="763" t="s">
        <v>86</v>
      </c>
      <c r="C1812" s="763"/>
      <c r="D1812" s="763"/>
    </row>
    <row r="1813" spans="1:9" ht="15" customHeight="1">
      <c r="A1813" s="410">
        <v>41634</v>
      </c>
      <c r="B1813" s="763" t="s">
        <v>86</v>
      </c>
      <c r="C1813" s="763"/>
      <c r="D1813" s="763"/>
    </row>
    <row r="1814" spans="1:9" ht="15" customHeight="1">
      <c r="A1814" s="410">
        <v>41635</v>
      </c>
      <c r="B1814" s="411">
        <v>10000</v>
      </c>
      <c r="C1814" s="411">
        <v>10300</v>
      </c>
      <c r="D1814" s="412">
        <f t="shared" ref="D1814:D1821" si="109">AVERAGE(B1814:C1814)</f>
        <v>10150</v>
      </c>
    </row>
    <row r="1815" spans="1:9" ht="15" customHeight="1">
      <c r="A1815" s="410">
        <v>41638</v>
      </c>
      <c r="B1815" s="420">
        <v>10000</v>
      </c>
      <c r="C1815" s="420">
        <v>10300</v>
      </c>
      <c r="D1815" s="421">
        <f t="shared" si="109"/>
        <v>10150</v>
      </c>
      <c r="E1815" s="422"/>
      <c r="F1815" s="422"/>
      <c r="G1815" s="440"/>
      <c r="I1815" s="441"/>
    </row>
    <row r="1816" spans="1:9" ht="15" customHeight="1" thickBot="1">
      <c r="A1816" s="415">
        <v>41639</v>
      </c>
      <c r="B1816" s="416">
        <v>10000</v>
      </c>
      <c r="C1816" s="416">
        <v>10300</v>
      </c>
      <c r="D1816" s="417">
        <f t="shared" si="109"/>
        <v>10150</v>
      </c>
      <c r="E1816" s="435">
        <f>AVERAGE(D1795:D1816)</f>
        <v>10150</v>
      </c>
      <c r="F1816" s="435">
        <f>AVERAGE(D1556:D1816)</f>
        <v>10537.747035573122</v>
      </c>
      <c r="G1816" s="419"/>
      <c r="H1816" s="429"/>
      <c r="I1816" s="433"/>
    </row>
    <row r="1817" spans="1:9" ht="15" customHeight="1">
      <c r="A1817" s="410">
        <v>41641</v>
      </c>
      <c r="B1817" s="420">
        <v>10000</v>
      </c>
      <c r="C1817" s="420">
        <v>10300</v>
      </c>
      <c r="D1817" s="421">
        <f t="shared" si="109"/>
        <v>10150</v>
      </c>
    </row>
    <row r="1818" spans="1:9" ht="15" customHeight="1">
      <c r="A1818" s="410">
        <v>41642</v>
      </c>
      <c r="B1818" s="411">
        <v>9300</v>
      </c>
      <c r="C1818" s="411">
        <v>9700</v>
      </c>
      <c r="D1818" s="421">
        <f t="shared" si="109"/>
        <v>9500</v>
      </c>
    </row>
    <row r="1819" spans="1:9" ht="15" customHeight="1">
      <c r="A1819" s="410">
        <v>41645</v>
      </c>
      <c r="B1819" s="411">
        <v>9300</v>
      </c>
      <c r="C1819" s="411">
        <v>9700</v>
      </c>
      <c r="D1819" s="421">
        <f t="shared" si="109"/>
        <v>9500</v>
      </c>
    </row>
    <row r="1820" spans="1:9" ht="15" customHeight="1">
      <c r="A1820" s="410">
        <v>41646</v>
      </c>
      <c r="B1820" s="411">
        <v>9300</v>
      </c>
      <c r="C1820" s="411">
        <v>9700</v>
      </c>
      <c r="D1820" s="421">
        <f t="shared" si="109"/>
        <v>9500</v>
      </c>
    </row>
    <row r="1821" spans="1:9" ht="15" customHeight="1">
      <c r="A1821" s="410">
        <v>41647</v>
      </c>
      <c r="B1821" s="411">
        <v>9300</v>
      </c>
      <c r="C1821" s="411">
        <v>9700</v>
      </c>
      <c r="D1821" s="421">
        <f t="shared" si="109"/>
        <v>9500</v>
      </c>
    </row>
    <row r="1822" spans="1:9" ht="15" customHeight="1">
      <c r="A1822" s="410">
        <v>41648</v>
      </c>
      <c r="B1822" s="411">
        <v>9300</v>
      </c>
      <c r="C1822" s="411">
        <v>9700</v>
      </c>
      <c r="D1822" s="421">
        <f>AVERAGE(B1822:C1822)</f>
        <v>9500</v>
      </c>
    </row>
    <row r="1823" spans="1:9" ht="15" customHeight="1">
      <c r="A1823" s="410">
        <v>41649</v>
      </c>
      <c r="B1823" s="411">
        <v>9300</v>
      </c>
      <c r="C1823" s="411">
        <v>9700</v>
      </c>
      <c r="D1823" s="421">
        <f>AVERAGE(B1823:C1823)</f>
        <v>9500</v>
      </c>
    </row>
    <row r="1824" spans="1:9" ht="15" customHeight="1">
      <c r="A1824" s="410">
        <v>41652</v>
      </c>
      <c r="B1824" s="411">
        <v>9300</v>
      </c>
      <c r="C1824" s="411">
        <v>9700</v>
      </c>
      <c r="D1824" s="421">
        <f t="shared" ref="D1824:D1829" si="110">AVERAGE(B1824:C1824)</f>
        <v>9500</v>
      </c>
    </row>
    <row r="1825" spans="1:9" ht="15" customHeight="1">
      <c r="A1825" s="410">
        <v>41653</v>
      </c>
      <c r="B1825" s="411">
        <v>9300</v>
      </c>
      <c r="C1825" s="411">
        <v>9700</v>
      </c>
      <c r="D1825" s="421">
        <f t="shared" si="110"/>
        <v>9500</v>
      </c>
    </row>
    <row r="1826" spans="1:9" ht="15" customHeight="1">
      <c r="A1826" s="410">
        <v>41654</v>
      </c>
      <c r="B1826" s="411">
        <v>9300</v>
      </c>
      <c r="C1826" s="411">
        <v>9700</v>
      </c>
      <c r="D1826" s="421">
        <f t="shared" si="110"/>
        <v>9500</v>
      </c>
    </row>
    <row r="1827" spans="1:9" ht="15" customHeight="1">
      <c r="A1827" s="410">
        <v>41655</v>
      </c>
      <c r="B1827" s="411">
        <v>9300</v>
      </c>
      <c r="C1827" s="411">
        <v>9700</v>
      </c>
      <c r="D1827" s="421">
        <f t="shared" si="110"/>
        <v>9500</v>
      </c>
    </row>
    <row r="1828" spans="1:9" ht="15" customHeight="1">
      <c r="A1828" s="410">
        <v>41656</v>
      </c>
      <c r="B1828" s="411">
        <v>9300</v>
      </c>
      <c r="C1828" s="411">
        <v>9700</v>
      </c>
      <c r="D1828" s="421">
        <f t="shared" si="110"/>
        <v>9500</v>
      </c>
    </row>
    <row r="1829" spans="1:9" ht="15" customHeight="1">
      <c r="A1829" s="410">
        <v>41659</v>
      </c>
      <c r="B1829" s="411">
        <v>9300</v>
      </c>
      <c r="C1829" s="411">
        <v>9700</v>
      </c>
      <c r="D1829" s="421">
        <f t="shared" si="110"/>
        <v>9500</v>
      </c>
    </row>
    <row r="1830" spans="1:9" ht="15" customHeight="1">
      <c r="A1830" s="410">
        <v>41660</v>
      </c>
      <c r="B1830" s="411">
        <v>9300</v>
      </c>
      <c r="C1830" s="411">
        <v>9700</v>
      </c>
      <c r="D1830" s="421">
        <f t="shared" ref="D1830:D1853" si="111">AVERAGE(B1830:C1830)</f>
        <v>9500</v>
      </c>
    </row>
    <row r="1831" spans="1:9" ht="15" customHeight="1">
      <c r="A1831" s="410">
        <v>41661</v>
      </c>
      <c r="B1831" s="411">
        <v>9300</v>
      </c>
      <c r="C1831" s="411">
        <v>9700</v>
      </c>
      <c r="D1831" s="421">
        <f t="shared" si="111"/>
        <v>9500</v>
      </c>
    </row>
    <row r="1832" spans="1:9" ht="15" customHeight="1">
      <c r="A1832" s="410">
        <v>41662</v>
      </c>
      <c r="B1832" s="411">
        <v>9300</v>
      </c>
      <c r="C1832" s="411">
        <v>9700</v>
      </c>
      <c r="D1832" s="421">
        <f t="shared" si="111"/>
        <v>9500</v>
      </c>
    </row>
    <row r="1833" spans="1:9" ht="15" customHeight="1">
      <c r="A1833" s="410">
        <v>41663</v>
      </c>
      <c r="B1833" s="411">
        <v>9600</v>
      </c>
      <c r="C1833" s="411">
        <v>9850</v>
      </c>
      <c r="D1833" s="412">
        <f t="shared" si="111"/>
        <v>9725</v>
      </c>
    </row>
    <row r="1834" spans="1:9" ht="15" customHeight="1">
      <c r="A1834" s="410">
        <v>41666</v>
      </c>
      <c r="B1834" s="411">
        <v>9600</v>
      </c>
      <c r="C1834" s="411">
        <v>9850</v>
      </c>
      <c r="D1834" s="412">
        <f t="shared" si="111"/>
        <v>9725</v>
      </c>
    </row>
    <row r="1835" spans="1:9" ht="15" customHeight="1">
      <c r="A1835" s="410">
        <v>41667</v>
      </c>
      <c r="B1835" s="411">
        <v>9600</v>
      </c>
      <c r="C1835" s="411">
        <v>9850</v>
      </c>
      <c r="D1835" s="412">
        <f t="shared" si="111"/>
        <v>9725</v>
      </c>
      <c r="E1835" s="422"/>
    </row>
    <row r="1836" spans="1:9" ht="15" customHeight="1">
      <c r="A1836" s="410">
        <v>41668</v>
      </c>
      <c r="B1836" s="411">
        <v>9600</v>
      </c>
      <c r="C1836" s="411">
        <v>9850</v>
      </c>
      <c r="D1836" s="412">
        <f t="shared" si="111"/>
        <v>9725</v>
      </c>
      <c r="E1836" s="422"/>
    </row>
    <row r="1837" spans="1:9" ht="15" customHeight="1">
      <c r="A1837" s="410">
        <v>41669</v>
      </c>
      <c r="B1837" s="411">
        <v>9600</v>
      </c>
      <c r="C1837" s="411">
        <v>9900</v>
      </c>
      <c r="D1837" s="412">
        <f t="shared" si="111"/>
        <v>9750</v>
      </c>
      <c r="E1837" s="422"/>
    </row>
    <row r="1838" spans="1:9" ht="15" customHeight="1" thickBot="1">
      <c r="A1838" s="415">
        <v>41670</v>
      </c>
      <c r="B1838" s="416">
        <v>9600</v>
      </c>
      <c r="C1838" s="416">
        <v>9900</v>
      </c>
      <c r="D1838" s="417">
        <f t="shared" si="111"/>
        <v>9750</v>
      </c>
      <c r="E1838" s="435">
        <f>AVERAGE(D1817:D1838)</f>
        <v>9593.181818181818</v>
      </c>
      <c r="F1838" s="435">
        <f>AVERAGE(D1817:D1838)</f>
        <v>9593.181818181818</v>
      </c>
      <c r="G1838" s="419"/>
      <c r="H1838" s="429"/>
      <c r="I1838" s="433"/>
    </row>
    <row r="1839" spans="1:9" ht="15" customHeight="1">
      <c r="A1839" s="410">
        <v>41673</v>
      </c>
      <c r="B1839" s="411">
        <v>9600</v>
      </c>
      <c r="C1839" s="411">
        <v>9900</v>
      </c>
      <c r="D1839" s="412">
        <f t="shared" si="111"/>
        <v>9750</v>
      </c>
    </row>
    <row r="1840" spans="1:9" ht="15" customHeight="1">
      <c r="A1840" s="410">
        <v>41674</v>
      </c>
      <c r="B1840" s="411">
        <v>9600</v>
      </c>
      <c r="C1840" s="411">
        <v>9900</v>
      </c>
      <c r="D1840" s="412">
        <f t="shared" si="111"/>
        <v>9750</v>
      </c>
    </row>
    <row r="1841" spans="1:4" ht="15" customHeight="1">
      <c r="A1841" s="410">
        <v>41675</v>
      </c>
      <c r="B1841" s="411">
        <v>9600</v>
      </c>
      <c r="C1841" s="411">
        <v>9900</v>
      </c>
      <c r="D1841" s="412">
        <f t="shared" si="111"/>
        <v>9750</v>
      </c>
    </row>
    <row r="1842" spans="1:4" ht="15" customHeight="1">
      <c r="A1842" s="410">
        <v>41676</v>
      </c>
      <c r="B1842" s="411">
        <v>9600</v>
      </c>
      <c r="C1842" s="411">
        <v>9900</v>
      </c>
      <c r="D1842" s="412">
        <f t="shared" si="111"/>
        <v>9750</v>
      </c>
    </row>
    <row r="1843" spans="1:4" ht="15" customHeight="1">
      <c r="A1843" s="410">
        <v>41677</v>
      </c>
      <c r="B1843" s="411">
        <v>9600</v>
      </c>
      <c r="C1843" s="411">
        <v>9900</v>
      </c>
      <c r="D1843" s="412">
        <f t="shared" si="111"/>
        <v>9750</v>
      </c>
    </row>
    <row r="1844" spans="1:4" ht="15" customHeight="1">
      <c r="A1844" s="410">
        <v>41680</v>
      </c>
      <c r="B1844" s="411">
        <v>9600</v>
      </c>
      <c r="C1844" s="411">
        <v>9900</v>
      </c>
      <c r="D1844" s="412">
        <f t="shared" si="111"/>
        <v>9750</v>
      </c>
    </row>
    <row r="1845" spans="1:4" ht="15" customHeight="1">
      <c r="A1845" s="410">
        <v>41681</v>
      </c>
      <c r="B1845" s="411">
        <v>9600</v>
      </c>
      <c r="C1845" s="411">
        <v>9900</v>
      </c>
      <c r="D1845" s="412">
        <f t="shared" si="111"/>
        <v>9750</v>
      </c>
    </row>
    <row r="1846" spans="1:4" ht="15" customHeight="1">
      <c r="A1846" s="410">
        <v>41682</v>
      </c>
      <c r="B1846" s="411">
        <v>9600</v>
      </c>
      <c r="C1846" s="411">
        <v>9900</v>
      </c>
      <c r="D1846" s="412">
        <f t="shared" si="111"/>
        <v>9750</v>
      </c>
    </row>
    <row r="1847" spans="1:4" ht="15" customHeight="1">
      <c r="A1847" s="410">
        <v>41683</v>
      </c>
      <c r="B1847" s="411">
        <v>9600</v>
      </c>
      <c r="C1847" s="411">
        <v>9900</v>
      </c>
      <c r="D1847" s="412">
        <f t="shared" si="111"/>
        <v>9750</v>
      </c>
    </row>
    <row r="1848" spans="1:4" ht="15" customHeight="1">
      <c r="A1848" s="410">
        <v>41684</v>
      </c>
      <c r="B1848" s="411">
        <v>9600</v>
      </c>
      <c r="C1848" s="411">
        <v>9900</v>
      </c>
      <c r="D1848" s="412">
        <f t="shared" si="111"/>
        <v>9750</v>
      </c>
    </row>
    <row r="1849" spans="1:4" ht="15" customHeight="1">
      <c r="A1849" s="410">
        <v>41687</v>
      </c>
      <c r="B1849" s="411">
        <v>9600</v>
      </c>
      <c r="C1849" s="411">
        <v>9900</v>
      </c>
      <c r="D1849" s="412">
        <f t="shared" si="111"/>
        <v>9750</v>
      </c>
    </row>
    <row r="1850" spans="1:4" ht="15" customHeight="1">
      <c r="A1850" s="410">
        <v>41688</v>
      </c>
      <c r="B1850" s="411">
        <v>9600</v>
      </c>
      <c r="C1850" s="411">
        <v>9900</v>
      </c>
      <c r="D1850" s="412">
        <f t="shared" si="111"/>
        <v>9750</v>
      </c>
    </row>
    <row r="1851" spans="1:4" ht="15" customHeight="1">
      <c r="A1851" s="410">
        <v>41689</v>
      </c>
      <c r="B1851" s="411">
        <v>9600</v>
      </c>
      <c r="C1851" s="411">
        <v>9900</v>
      </c>
      <c r="D1851" s="412">
        <f t="shared" si="111"/>
        <v>9750</v>
      </c>
    </row>
    <row r="1852" spans="1:4" ht="15" customHeight="1">
      <c r="A1852" s="410">
        <v>41690</v>
      </c>
      <c r="B1852" s="411">
        <v>9600</v>
      </c>
      <c r="C1852" s="411">
        <v>9800</v>
      </c>
      <c r="D1852" s="412">
        <f t="shared" si="111"/>
        <v>9700</v>
      </c>
    </row>
    <row r="1853" spans="1:4" ht="15" customHeight="1">
      <c r="A1853" s="410">
        <v>41691</v>
      </c>
      <c r="B1853" s="411">
        <v>9600</v>
      </c>
      <c r="C1853" s="411">
        <v>9800</v>
      </c>
      <c r="D1853" s="412">
        <f t="shared" si="111"/>
        <v>9700</v>
      </c>
    </row>
    <row r="1854" spans="1:4" ht="15" customHeight="1">
      <c r="A1854" s="410">
        <v>41694</v>
      </c>
      <c r="B1854" s="411">
        <v>9600</v>
      </c>
      <c r="C1854" s="411">
        <v>9800</v>
      </c>
      <c r="D1854" s="412">
        <f t="shared" ref="D1854:D1859" si="112">AVERAGE(B1854:C1854)</f>
        <v>9700</v>
      </c>
    </row>
    <row r="1855" spans="1:4" ht="15" customHeight="1">
      <c r="A1855" s="410">
        <v>41695</v>
      </c>
      <c r="B1855" s="411">
        <v>9600</v>
      </c>
      <c r="C1855" s="411">
        <v>9800</v>
      </c>
      <c r="D1855" s="412">
        <f t="shared" si="112"/>
        <v>9700</v>
      </c>
    </row>
    <row r="1856" spans="1:4" ht="15" customHeight="1">
      <c r="A1856" s="410">
        <v>41696</v>
      </c>
      <c r="B1856" s="411">
        <v>9600</v>
      </c>
      <c r="C1856" s="411">
        <v>9800</v>
      </c>
      <c r="D1856" s="412">
        <f t="shared" si="112"/>
        <v>9700</v>
      </c>
    </row>
    <row r="1857" spans="1:9" ht="15" customHeight="1">
      <c r="A1857" s="410">
        <v>41697</v>
      </c>
      <c r="B1857" s="411">
        <v>9800</v>
      </c>
      <c r="C1857" s="411">
        <v>9900</v>
      </c>
      <c r="D1857" s="412">
        <f t="shared" si="112"/>
        <v>9850</v>
      </c>
    </row>
    <row r="1858" spans="1:9" ht="15" customHeight="1" thickBot="1">
      <c r="A1858" s="415">
        <v>41698</v>
      </c>
      <c r="B1858" s="416">
        <v>9800</v>
      </c>
      <c r="C1858" s="416">
        <v>9900</v>
      </c>
      <c r="D1858" s="417">
        <f t="shared" si="112"/>
        <v>9850</v>
      </c>
      <c r="E1858" s="435">
        <f>AVERAGE(D1839:D1858)</f>
        <v>9747.5</v>
      </c>
      <c r="F1858" s="435">
        <f>AVERAGE(D1817:D1858)</f>
        <v>9666.6666666666661</v>
      </c>
      <c r="G1858" s="419"/>
      <c r="H1858" s="429"/>
      <c r="I1858" s="433"/>
    </row>
    <row r="1859" spans="1:9" ht="15" customHeight="1">
      <c r="A1859" s="410">
        <v>41701</v>
      </c>
      <c r="B1859" s="411">
        <v>9800</v>
      </c>
      <c r="C1859" s="411">
        <v>9900</v>
      </c>
      <c r="D1859" s="412">
        <f t="shared" si="112"/>
        <v>9850</v>
      </c>
    </row>
    <row r="1860" spans="1:9" ht="15" customHeight="1">
      <c r="A1860" s="410">
        <v>41702</v>
      </c>
      <c r="B1860" s="411">
        <v>9800</v>
      </c>
      <c r="C1860" s="411">
        <v>9900</v>
      </c>
      <c r="D1860" s="412">
        <f t="shared" ref="D1860:D1875" si="113">AVERAGE(B1860:C1860)</f>
        <v>9850</v>
      </c>
    </row>
    <row r="1861" spans="1:9" ht="15" customHeight="1">
      <c r="A1861" s="410">
        <v>41703</v>
      </c>
      <c r="B1861" s="411">
        <v>9800</v>
      </c>
      <c r="C1861" s="411">
        <v>9900</v>
      </c>
      <c r="D1861" s="412">
        <f t="shared" si="113"/>
        <v>9850</v>
      </c>
    </row>
    <row r="1862" spans="1:9" ht="15" customHeight="1">
      <c r="A1862" s="410">
        <v>41704</v>
      </c>
      <c r="B1862" s="411">
        <v>9800</v>
      </c>
      <c r="C1862" s="411">
        <v>9900</v>
      </c>
      <c r="D1862" s="412">
        <f t="shared" si="113"/>
        <v>9850</v>
      </c>
    </row>
    <row r="1863" spans="1:9" ht="15" customHeight="1">
      <c r="A1863" s="410">
        <v>41705</v>
      </c>
      <c r="B1863" s="411">
        <v>9800</v>
      </c>
      <c r="C1863" s="411">
        <v>9900</v>
      </c>
      <c r="D1863" s="412">
        <f t="shared" si="113"/>
        <v>9850</v>
      </c>
    </row>
    <row r="1864" spans="1:9" ht="15" customHeight="1">
      <c r="A1864" s="410">
        <v>41708</v>
      </c>
      <c r="B1864" s="411">
        <v>9800</v>
      </c>
      <c r="C1864" s="411">
        <v>9900</v>
      </c>
      <c r="D1864" s="412">
        <f t="shared" si="113"/>
        <v>9850</v>
      </c>
    </row>
    <row r="1865" spans="1:9" ht="15" customHeight="1">
      <c r="A1865" s="410">
        <v>41709</v>
      </c>
      <c r="B1865" s="411">
        <v>9800</v>
      </c>
      <c r="C1865" s="411">
        <v>9900</v>
      </c>
      <c r="D1865" s="412">
        <f t="shared" si="113"/>
        <v>9850</v>
      </c>
    </row>
    <row r="1866" spans="1:9" ht="15" customHeight="1">
      <c r="A1866" s="410">
        <v>41710</v>
      </c>
      <c r="B1866" s="411">
        <v>9800</v>
      </c>
      <c r="C1866" s="411">
        <v>9900</v>
      </c>
      <c r="D1866" s="412">
        <f t="shared" si="113"/>
        <v>9850</v>
      </c>
    </row>
    <row r="1867" spans="1:9" ht="15" customHeight="1">
      <c r="A1867" s="410">
        <v>41711</v>
      </c>
      <c r="B1867" s="411">
        <v>9500</v>
      </c>
      <c r="C1867" s="411">
        <v>9900</v>
      </c>
      <c r="D1867" s="412">
        <f t="shared" si="113"/>
        <v>9700</v>
      </c>
    </row>
    <row r="1868" spans="1:9" ht="15" customHeight="1">
      <c r="A1868" s="410">
        <v>41712</v>
      </c>
      <c r="B1868" s="411">
        <v>9500</v>
      </c>
      <c r="C1868" s="411">
        <v>9900</v>
      </c>
      <c r="D1868" s="412">
        <f t="shared" si="113"/>
        <v>9700</v>
      </c>
    </row>
    <row r="1869" spans="1:9" ht="15" customHeight="1">
      <c r="A1869" s="410">
        <v>41715</v>
      </c>
      <c r="B1869" s="411">
        <v>9500</v>
      </c>
      <c r="C1869" s="411">
        <v>9900</v>
      </c>
      <c r="D1869" s="412">
        <f t="shared" si="113"/>
        <v>9700</v>
      </c>
    </row>
    <row r="1870" spans="1:9" ht="15" customHeight="1">
      <c r="A1870" s="410">
        <v>41716</v>
      </c>
      <c r="B1870" s="411">
        <v>9500</v>
      </c>
      <c r="C1870" s="411">
        <v>9900</v>
      </c>
      <c r="D1870" s="412">
        <f t="shared" si="113"/>
        <v>9700</v>
      </c>
    </row>
    <row r="1871" spans="1:9" ht="15" customHeight="1">
      <c r="A1871" s="410">
        <v>41717</v>
      </c>
      <c r="B1871" s="411">
        <v>9500</v>
      </c>
      <c r="C1871" s="411">
        <v>9900</v>
      </c>
      <c r="D1871" s="412">
        <f t="shared" si="113"/>
        <v>9700</v>
      </c>
    </row>
    <row r="1872" spans="1:9" ht="15" customHeight="1">
      <c r="A1872" s="410">
        <v>41718</v>
      </c>
      <c r="B1872" s="411">
        <v>9500</v>
      </c>
      <c r="C1872" s="411">
        <v>9900</v>
      </c>
      <c r="D1872" s="412">
        <f t="shared" si="113"/>
        <v>9700</v>
      </c>
    </row>
    <row r="1873" spans="1:9" ht="15" customHeight="1">
      <c r="A1873" s="410">
        <v>41719</v>
      </c>
      <c r="B1873" s="411">
        <v>9500</v>
      </c>
      <c r="C1873" s="411">
        <v>9900</v>
      </c>
      <c r="D1873" s="412">
        <f t="shared" si="113"/>
        <v>9700</v>
      </c>
    </row>
    <row r="1874" spans="1:9" ht="15" customHeight="1">
      <c r="A1874" s="410">
        <v>41722</v>
      </c>
      <c r="B1874" s="411">
        <v>9500</v>
      </c>
      <c r="C1874" s="411">
        <v>9900</v>
      </c>
      <c r="D1874" s="412">
        <f t="shared" si="113"/>
        <v>9700</v>
      </c>
    </row>
    <row r="1875" spans="1:9" ht="15" customHeight="1">
      <c r="A1875" s="410">
        <v>41723</v>
      </c>
      <c r="B1875" s="411">
        <v>9500</v>
      </c>
      <c r="C1875" s="411">
        <v>9900</v>
      </c>
      <c r="D1875" s="412">
        <f t="shared" si="113"/>
        <v>9700</v>
      </c>
    </row>
    <row r="1876" spans="1:9" ht="15" customHeight="1">
      <c r="A1876" s="410">
        <v>41724</v>
      </c>
      <c r="B1876" s="411">
        <v>9500</v>
      </c>
      <c r="C1876" s="411">
        <v>9900</v>
      </c>
      <c r="D1876" s="412">
        <f t="shared" ref="D1876:D1892" si="114">AVERAGE(B1876:C1876)</f>
        <v>9700</v>
      </c>
    </row>
    <row r="1877" spans="1:9" ht="15" customHeight="1">
      <c r="A1877" s="410">
        <v>41725</v>
      </c>
      <c r="B1877" s="411">
        <v>9500</v>
      </c>
      <c r="C1877" s="411">
        <v>9900</v>
      </c>
      <c r="D1877" s="412">
        <f t="shared" si="114"/>
        <v>9700</v>
      </c>
    </row>
    <row r="1878" spans="1:9" ht="15" customHeight="1">
      <c r="A1878" s="410">
        <v>41726</v>
      </c>
      <c r="B1878" s="411">
        <v>9500</v>
      </c>
      <c r="C1878" s="411">
        <v>9900</v>
      </c>
      <c r="D1878" s="412">
        <f t="shared" si="114"/>
        <v>9700</v>
      </c>
    </row>
    <row r="1879" spans="1:9" ht="15" customHeight="1" thickBot="1">
      <c r="A1879" s="415">
        <v>41729</v>
      </c>
      <c r="B1879" s="416">
        <v>9700</v>
      </c>
      <c r="C1879" s="416">
        <v>9950</v>
      </c>
      <c r="D1879" s="417">
        <f t="shared" si="114"/>
        <v>9825</v>
      </c>
      <c r="E1879" s="435">
        <f>AVERAGE(D1859:D1879)</f>
        <v>9763.0952380952385</v>
      </c>
      <c r="F1879" s="435">
        <f>AVERAGE(D1817:D1879)</f>
        <v>9698.8095238095229</v>
      </c>
      <c r="G1879" s="419"/>
      <c r="H1879" s="429"/>
      <c r="I1879" s="433"/>
    </row>
    <row r="1880" spans="1:9" ht="15" customHeight="1">
      <c r="A1880" s="410">
        <v>41730</v>
      </c>
      <c r="B1880" s="411">
        <v>9625</v>
      </c>
      <c r="C1880" s="411">
        <v>9881</v>
      </c>
      <c r="D1880" s="412">
        <f t="shared" si="114"/>
        <v>9753</v>
      </c>
    </row>
    <row r="1881" spans="1:9" ht="15" customHeight="1">
      <c r="A1881" s="410">
        <v>41731</v>
      </c>
      <c r="B1881" s="411">
        <v>9500</v>
      </c>
      <c r="C1881" s="411">
        <v>9900</v>
      </c>
      <c r="D1881" s="412">
        <f t="shared" si="114"/>
        <v>9700</v>
      </c>
    </row>
    <row r="1882" spans="1:9" ht="15" customHeight="1">
      <c r="A1882" s="410">
        <v>41732</v>
      </c>
      <c r="B1882" s="411">
        <v>9500</v>
      </c>
      <c r="C1882" s="411">
        <v>9900</v>
      </c>
      <c r="D1882" s="412">
        <f t="shared" si="114"/>
        <v>9700</v>
      </c>
    </row>
    <row r="1883" spans="1:9" ht="15" customHeight="1">
      <c r="A1883" s="410">
        <v>41733</v>
      </c>
      <c r="B1883" s="411">
        <v>9500</v>
      </c>
      <c r="C1883" s="411">
        <v>9900</v>
      </c>
      <c r="D1883" s="412">
        <f t="shared" si="114"/>
        <v>9700</v>
      </c>
    </row>
    <row r="1884" spans="1:9" ht="15" customHeight="1">
      <c r="A1884" s="410">
        <v>41736</v>
      </c>
      <c r="B1884" s="411">
        <v>9500</v>
      </c>
      <c r="C1884" s="411">
        <v>9900</v>
      </c>
      <c r="D1884" s="412">
        <f t="shared" si="114"/>
        <v>9700</v>
      </c>
    </row>
    <row r="1885" spans="1:9" ht="15" customHeight="1">
      <c r="A1885" s="410">
        <v>41737</v>
      </c>
      <c r="B1885" s="411">
        <v>9500</v>
      </c>
      <c r="C1885" s="411">
        <v>9900</v>
      </c>
      <c r="D1885" s="412">
        <f t="shared" si="114"/>
        <v>9700</v>
      </c>
    </row>
    <row r="1886" spans="1:9" ht="15" customHeight="1">
      <c r="A1886" s="410">
        <v>41738</v>
      </c>
      <c r="B1886" s="411">
        <v>9500</v>
      </c>
      <c r="C1886" s="411">
        <v>9900</v>
      </c>
      <c r="D1886" s="412">
        <f t="shared" si="114"/>
        <v>9700</v>
      </c>
    </row>
    <row r="1887" spans="1:9" ht="15" customHeight="1">
      <c r="A1887" s="410">
        <v>41739</v>
      </c>
      <c r="B1887" s="411">
        <v>9500</v>
      </c>
      <c r="C1887" s="411">
        <v>9900</v>
      </c>
      <c r="D1887" s="412">
        <f t="shared" si="114"/>
        <v>9700</v>
      </c>
    </row>
    <row r="1888" spans="1:9" ht="15" customHeight="1">
      <c r="A1888" s="410">
        <v>41740</v>
      </c>
      <c r="B1888" s="411">
        <v>9500</v>
      </c>
      <c r="C1888" s="411">
        <v>9900</v>
      </c>
      <c r="D1888" s="412">
        <f t="shared" si="114"/>
        <v>9700</v>
      </c>
    </row>
    <row r="1889" spans="1:9" ht="15" customHeight="1">
      <c r="A1889" s="410">
        <v>41743</v>
      </c>
      <c r="B1889" s="411">
        <v>9500</v>
      </c>
      <c r="C1889" s="411">
        <v>9900</v>
      </c>
      <c r="D1889" s="412">
        <f t="shared" si="114"/>
        <v>9700</v>
      </c>
    </row>
    <row r="1890" spans="1:9" ht="15" customHeight="1">
      <c r="A1890" s="410">
        <v>41744</v>
      </c>
      <c r="B1890" s="411">
        <v>9500</v>
      </c>
      <c r="C1890" s="411">
        <v>9900</v>
      </c>
      <c r="D1890" s="412">
        <f t="shared" si="114"/>
        <v>9700</v>
      </c>
    </row>
    <row r="1891" spans="1:9" ht="15" customHeight="1">
      <c r="A1891" s="410">
        <v>41745</v>
      </c>
      <c r="B1891" s="411">
        <v>9500</v>
      </c>
      <c r="C1891" s="411">
        <v>9900</v>
      </c>
      <c r="D1891" s="412">
        <f t="shared" si="114"/>
        <v>9700</v>
      </c>
    </row>
    <row r="1892" spans="1:9" ht="15" customHeight="1">
      <c r="A1892" s="410">
        <v>41746</v>
      </c>
      <c r="B1892" s="411">
        <v>9500</v>
      </c>
      <c r="C1892" s="411">
        <v>9900</v>
      </c>
      <c r="D1892" s="412">
        <f t="shared" si="114"/>
        <v>9700</v>
      </c>
    </row>
    <row r="1893" spans="1:9" ht="15" customHeight="1">
      <c r="A1893" s="410">
        <v>41747</v>
      </c>
      <c r="C1893" s="772" t="s">
        <v>87</v>
      </c>
      <c r="D1893" s="772"/>
    </row>
    <row r="1894" spans="1:9" ht="15" customHeight="1">
      <c r="A1894" s="410">
        <v>41750</v>
      </c>
      <c r="C1894" s="772"/>
      <c r="D1894" s="772"/>
    </row>
    <row r="1895" spans="1:9" ht="15" customHeight="1">
      <c r="A1895" s="410">
        <v>41751</v>
      </c>
      <c r="B1895" s="411">
        <v>9500</v>
      </c>
      <c r="C1895" s="411">
        <v>9900</v>
      </c>
      <c r="D1895" s="412">
        <f t="shared" ref="D1895:D1903" si="115">AVERAGE(B1895:C1895)</f>
        <v>9700</v>
      </c>
    </row>
    <row r="1896" spans="1:9" ht="15" customHeight="1">
      <c r="A1896" s="410">
        <v>41752</v>
      </c>
      <c r="B1896" s="411">
        <v>9500</v>
      </c>
      <c r="C1896" s="411">
        <v>9900</v>
      </c>
      <c r="D1896" s="412">
        <f t="shared" si="115"/>
        <v>9700</v>
      </c>
    </row>
    <row r="1897" spans="1:9" ht="15" customHeight="1">
      <c r="A1897" s="410">
        <v>41753</v>
      </c>
      <c r="B1897" s="411">
        <v>9400</v>
      </c>
      <c r="C1897" s="411">
        <v>9600</v>
      </c>
      <c r="D1897" s="412">
        <f t="shared" si="115"/>
        <v>9500</v>
      </c>
    </row>
    <row r="1898" spans="1:9" ht="15" customHeight="1">
      <c r="A1898" s="410">
        <v>41754</v>
      </c>
      <c r="B1898" s="411">
        <v>9400</v>
      </c>
      <c r="C1898" s="411">
        <v>9600</v>
      </c>
      <c r="D1898" s="412">
        <f t="shared" si="115"/>
        <v>9500</v>
      </c>
    </row>
    <row r="1899" spans="1:9" ht="15" customHeight="1">
      <c r="A1899" s="410">
        <v>41757</v>
      </c>
      <c r="B1899" s="411">
        <v>9400</v>
      </c>
      <c r="C1899" s="411">
        <v>9600</v>
      </c>
      <c r="D1899" s="412">
        <f t="shared" si="115"/>
        <v>9500</v>
      </c>
    </row>
    <row r="1900" spans="1:9" ht="15" customHeight="1">
      <c r="A1900" s="410">
        <v>41758</v>
      </c>
      <c r="B1900" s="411">
        <v>9400</v>
      </c>
      <c r="C1900" s="411">
        <v>9600</v>
      </c>
      <c r="D1900" s="412">
        <f t="shared" si="115"/>
        <v>9500</v>
      </c>
    </row>
    <row r="1901" spans="1:9" ht="15" customHeight="1" thickBot="1">
      <c r="A1901" s="415">
        <v>41759</v>
      </c>
      <c r="B1901" s="416">
        <v>9400</v>
      </c>
      <c r="C1901" s="416">
        <v>9600</v>
      </c>
      <c r="D1901" s="417">
        <f t="shared" si="115"/>
        <v>9500</v>
      </c>
      <c r="E1901" s="435">
        <f>AVERAGE(D1880:D1901)</f>
        <v>9652.65</v>
      </c>
      <c r="F1901" s="435">
        <f>AVERAGE(D1817:D1901)</f>
        <v>9687.6867469879526</v>
      </c>
      <c r="G1901" s="419"/>
      <c r="H1901" s="429"/>
      <c r="I1901" s="433"/>
    </row>
    <row r="1902" spans="1:9" ht="15" customHeight="1">
      <c r="A1902" s="410">
        <v>41760</v>
      </c>
      <c r="B1902" s="411">
        <v>9400</v>
      </c>
      <c r="C1902" s="411">
        <v>9500</v>
      </c>
      <c r="D1902" s="412">
        <f t="shared" si="115"/>
        <v>9450</v>
      </c>
    </row>
    <row r="1903" spans="1:9" ht="15" customHeight="1">
      <c r="A1903" s="410">
        <v>41761</v>
      </c>
      <c r="B1903" s="411">
        <v>9400</v>
      </c>
      <c r="C1903" s="411">
        <v>9500</v>
      </c>
      <c r="D1903" s="412">
        <f t="shared" si="115"/>
        <v>9450</v>
      </c>
    </row>
    <row r="1904" spans="1:9" ht="15" customHeight="1">
      <c r="B1904" s="763" t="s">
        <v>86</v>
      </c>
      <c r="C1904" s="763"/>
      <c r="D1904" s="763"/>
    </row>
    <row r="1905" spans="1:4" ht="15" customHeight="1">
      <c r="A1905" s="410">
        <v>41765</v>
      </c>
      <c r="B1905" s="411">
        <v>9400</v>
      </c>
      <c r="C1905" s="411">
        <v>9500</v>
      </c>
      <c r="D1905" s="412">
        <f>AVERAGE(B1905:C1905)</f>
        <v>9450</v>
      </c>
    </row>
    <row r="1906" spans="1:4" ht="15" customHeight="1">
      <c r="A1906" s="410">
        <v>41766</v>
      </c>
      <c r="B1906" s="411">
        <v>9400</v>
      </c>
      <c r="C1906" s="411">
        <v>9500</v>
      </c>
      <c r="D1906" s="412">
        <f>AVERAGE(B1906:C1906)</f>
        <v>9450</v>
      </c>
    </row>
    <row r="1907" spans="1:4" ht="15" customHeight="1">
      <c r="A1907" s="410">
        <v>41767</v>
      </c>
      <c r="B1907" s="411">
        <v>9400</v>
      </c>
      <c r="C1907" s="411">
        <v>9500</v>
      </c>
      <c r="D1907" s="412">
        <f>AVERAGE(B1907:C1907)</f>
        <v>9450</v>
      </c>
    </row>
    <row r="1908" spans="1:4" ht="15" customHeight="1">
      <c r="A1908" s="410">
        <v>41768</v>
      </c>
      <c r="B1908" s="411">
        <v>9400</v>
      </c>
      <c r="C1908" s="411">
        <v>9500</v>
      </c>
      <c r="D1908" s="412">
        <f>AVERAGE(B1908:C1908)</f>
        <v>9450</v>
      </c>
    </row>
    <row r="1909" spans="1:4" ht="15" customHeight="1">
      <c r="A1909" s="410">
        <v>41771</v>
      </c>
      <c r="B1909" s="411">
        <v>9400</v>
      </c>
      <c r="C1909" s="411">
        <v>9500</v>
      </c>
      <c r="D1909" s="412">
        <f>AVERAGE(B1909:C1909)</f>
        <v>9450</v>
      </c>
    </row>
    <row r="1910" spans="1:4" ht="15" customHeight="1">
      <c r="A1910" s="410">
        <v>41772</v>
      </c>
      <c r="B1910" s="411">
        <v>9400</v>
      </c>
      <c r="C1910" s="411">
        <v>9500</v>
      </c>
      <c r="D1910" s="412">
        <f t="shared" ref="D1910:D1915" si="116">AVERAGE(B1910:C1910)</f>
        <v>9450</v>
      </c>
    </row>
    <row r="1911" spans="1:4" ht="15" customHeight="1">
      <c r="A1911" s="410">
        <v>41773</v>
      </c>
      <c r="B1911" s="411">
        <v>9400</v>
      </c>
      <c r="C1911" s="411">
        <v>9500</v>
      </c>
      <c r="D1911" s="412">
        <f t="shared" si="116"/>
        <v>9450</v>
      </c>
    </row>
    <row r="1912" spans="1:4" ht="15" customHeight="1">
      <c r="A1912" s="410">
        <v>41774</v>
      </c>
      <c r="B1912" s="411">
        <v>9400</v>
      </c>
      <c r="C1912" s="411">
        <v>9500</v>
      </c>
      <c r="D1912" s="412">
        <f t="shared" si="116"/>
        <v>9450</v>
      </c>
    </row>
    <row r="1913" spans="1:4" ht="15" customHeight="1">
      <c r="A1913" s="410">
        <v>41775</v>
      </c>
      <c r="B1913" s="411">
        <v>9400</v>
      </c>
      <c r="C1913" s="411">
        <v>9500</v>
      </c>
      <c r="D1913" s="412">
        <f t="shared" si="116"/>
        <v>9450</v>
      </c>
    </row>
    <row r="1914" spans="1:4" ht="15" customHeight="1">
      <c r="A1914" s="410">
        <v>41778</v>
      </c>
      <c r="B1914" s="411">
        <v>9400</v>
      </c>
      <c r="C1914" s="411">
        <v>9500</v>
      </c>
      <c r="D1914" s="412">
        <f t="shared" si="116"/>
        <v>9450</v>
      </c>
    </row>
    <row r="1915" spans="1:4" ht="15" customHeight="1">
      <c r="A1915" s="410">
        <v>41779</v>
      </c>
      <c r="B1915" s="411">
        <v>9400</v>
      </c>
      <c r="C1915" s="411">
        <v>9500</v>
      </c>
      <c r="D1915" s="412">
        <f t="shared" si="116"/>
        <v>9450</v>
      </c>
    </row>
    <row r="1916" spans="1:4" ht="15" customHeight="1">
      <c r="A1916" s="410">
        <v>41780</v>
      </c>
      <c r="B1916" s="411">
        <v>9400</v>
      </c>
      <c r="C1916" s="411">
        <v>9500</v>
      </c>
      <c r="D1916" s="412">
        <f>AVERAGE(B1916:C1916)</f>
        <v>9450</v>
      </c>
    </row>
    <row r="1917" spans="1:4" ht="15" customHeight="1">
      <c r="A1917" s="410">
        <v>41781</v>
      </c>
      <c r="B1917" s="411">
        <v>9400</v>
      </c>
      <c r="C1917" s="411">
        <v>9500</v>
      </c>
      <c r="D1917" s="412">
        <f>AVERAGE(B1917:C1917)</f>
        <v>9450</v>
      </c>
    </row>
    <row r="1918" spans="1:4" ht="15" customHeight="1">
      <c r="A1918" s="410">
        <v>41782</v>
      </c>
      <c r="B1918" s="411">
        <v>9400</v>
      </c>
      <c r="C1918" s="411">
        <v>9500</v>
      </c>
      <c r="D1918" s="412">
        <f>AVERAGE(B1918:C1918)</f>
        <v>9450</v>
      </c>
    </row>
    <row r="1919" spans="1:4" ht="15" customHeight="1">
      <c r="A1919" s="410">
        <v>41785</v>
      </c>
      <c r="B1919" s="763" t="s">
        <v>86</v>
      </c>
      <c r="C1919" s="763"/>
      <c r="D1919" s="763"/>
    </row>
    <row r="1920" spans="1:4" ht="15" customHeight="1">
      <c r="A1920" s="410">
        <v>41786</v>
      </c>
      <c r="B1920" s="411">
        <v>9400</v>
      </c>
      <c r="C1920" s="411">
        <v>9500</v>
      </c>
      <c r="D1920" s="412">
        <f t="shared" ref="D1920:D1929" si="117">AVERAGE(B1920:C1920)</f>
        <v>9450</v>
      </c>
    </row>
    <row r="1921" spans="1:9" ht="15" customHeight="1">
      <c r="A1921" s="410">
        <v>41787</v>
      </c>
      <c r="B1921" s="411">
        <v>9400</v>
      </c>
      <c r="C1921" s="411">
        <v>9500</v>
      </c>
      <c r="D1921" s="412">
        <f t="shared" si="117"/>
        <v>9450</v>
      </c>
    </row>
    <row r="1922" spans="1:9" ht="15" customHeight="1">
      <c r="A1922" s="410">
        <v>41788</v>
      </c>
      <c r="B1922" s="411">
        <v>9400</v>
      </c>
      <c r="C1922" s="411">
        <v>9500</v>
      </c>
      <c r="D1922" s="412">
        <f t="shared" si="117"/>
        <v>9450</v>
      </c>
    </row>
    <row r="1923" spans="1:9" ht="15" customHeight="1" thickBot="1">
      <c r="A1923" s="415">
        <v>41789</v>
      </c>
      <c r="B1923" s="416">
        <v>9400</v>
      </c>
      <c r="C1923" s="416">
        <v>9500</v>
      </c>
      <c r="D1923" s="417">
        <f t="shared" si="117"/>
        <v>9450</v>
      </c>
      <c r="E1923" s="435">
        <f>AVERAGE(D1902:D1923)</f>
        <v>9450</v>
      </c>
      <c r="F1923" s="435">
        <f>AVERAGE(D1817:D1923)</f>
        <v>9641.5339805825242</v>
      </c>
      <c r="G1923" s="419"/>
      <c r="H1923" s="429"/>
      <c r="I1923" s="433"/>
    </row>
    <row r="1924" spans="1:9" ht="15" customHeight="1">
      <c r="A1924" s="410">
        <v>41792</v>
      </c>
      <c r="B1924" s="411">
        <v>9400</v>
      </c>
      <c r="C1924" s="411">
        <v>9500</v>
      </c>
      <c r="D1924" s="412">
        <f t="shared" si="117"/>
        <v>9450</v>
      </c>
    </row>
    <row r="1925" spans="1:9" ht="15" customHeight="1">
      <c r="A1925" s="410">
        <v>41793</v>
      </c>
      <c r="B1925" s="411">
        <v>9400</v>
      </c>
      <c r="C1925" s="411">
        <v>9500</v>
      </c>
      <c r="D1925" s="412">
        <f t="shared" si="117"/>
        <v>9450</v>
      </c>
    </row>
    <row r="1926" spans="1:9" ht="15" customHeight="1">
      <c r="A1926" s="410">
        <v>41794</v>
      </c>
      <c r="B1926" s="411">
        <v>9400</v>
      </c>
      <c r="C1926" s="411">
        <v>9500</v>
      </c>
      <c r="D1926" s="412">
        <f t="shared" si="117"/>
        <v>9450</v>
      </c>
    </row>
    <row r="1927" spans="1:9" ht="15" customHeight="1">
      <c r="A1927" s="410">
        <v>41795</v>
      </c>
      <c r="B1927" s="411">
        <v>9400</v>
      </c>
      <c r="C1927" s="411">
        <v>9500</v>
      </c>
      <c r="D1927" s="412">
        <f t="shared" si="117"/>
        <v>9450</v>
      </c>
    </row>
    <row r="1928" spans="1:9" ht="15" customHeight="1">
      <c r="A1928" s="410">
        <v>41796</v>
      </c>
      <c r="B1928" s="411">
        <v>9400</v>
      </c>
      <c r="C1928" s="411">
        <v>9500</v>
      </c>
      <c r="D1928" s="412">
        <f t="shared" si="117"/>
        <v>9450</v>
      </c>
    </row>
    <row r="1929" spans="1:9" ht="15" customHeight="1">
      <c r="A1929" s="410">
        <v>41799</v>
      </c>
      <c r="B1929" s="411">
        <v>9400</v>
      </c>
      <c r="C1929" s="411">
        <v>9700</v>
      </c>
      <c r="D1929" s="412">
        <f t="shared" si="117"/>
        <v>9550</v>
      </c>
    </row>
    <row r="1930" spans="1:9" ht="15" customHeight="1">
      <c r="A1930" s="410">
        <v>41800</v>
      </c>
      <c r="B1930" s="411">
        <v>9400</v>
      </c>
      <c r="C1930" s="411">
        <v>9700</v>
      </c>
      <c r="D1930" s="412">
        <f t="shared" ref="D1930" si="118">AVERAGE(B1930:C1930)</f>
        <v>9550</v>
      </c>
    </row>
    <row r="1931" spans="1:9" ht="15" customHeight="1">
      <c r="A1931" s="410">
        <v>41801</v>
      </c>
      <c r="B1931" s="411">
        <v>9400</v>
      </c>
      <c r="C1931" s="411">
        <v>9700</v>
      </c>
      <c r="D1931" s="412">
        <f t="shared" ref="D1931" si="119">AVERAGE(B1931:C1931)</f>
        <v>9550</v>
      </c>
    </row>
    <row r="1932" spans="1:9" ht="15" customHeight="1">
      <c r="A1932" s="410">
        <v>41802</v>
      </c>
      <c r="B1932" s="411">
        <v>9400</v>
      </c>
      <c r="C1932" s="411">
        <v>9700</v>
      </c>
      <c r="D1932" s="412">
        <f t="shared" ref="D1932:D1943" si="120">AVERAGE(B1932:C1932)</f>
        <v>9550</v>
      </c>
    </row>
    <row r="1933" spans="1:9" ht="15" customHeight="1">
      <c r="A1933" s="410">
        <v>41803</v>
      </c>
      <c r="B1933" s="411">
        <v>9500</v>
      </c>
      <c r="C1933" s="411">
        <v>9700</v>
      </c>
      <c r="D1933" s="412">
        <f t="shared" si="120"/>
        <v>9600</v>
      </c>
    </row>
    <row r="1934" spans="1:9" ht="15" customHeight="1">
      <c r="A1934" s="410">
        <v>41806</v>
      </c>
      <c r="B1934" s="411">
        <v>9500</v>
      </c>
      <c r="C1934" s="411">
        <v>9700</v>
      </c>
      <c r="D1934" s="412">
        <f t="shared" si="120"/>
        <v>9600</v>
      </c>
    </row>
    <row r="1935" spans="1:9" ht="15" customHeight="1">
      <c r="A1935" s="410">
        <v>41807</v>
      </c>
      <c r="B1935" s="411">
        <v>9500</v>
      </c>
      <c r="C1935" s="411">
        <v>9700</v>
      </c>
      <c r="D1935" s="412">
        <f t="shared" si="120"/>
        <v>9600</v>
      </c>
    </row>
    <row r="1936" spans="1:9" ht="15" customHeight="1">
      <c r="A1936" s="410">
        <v>41808</v>
      </c>
      <c r="B1936" s="411">
        <v>9500</v>
      </c>
      <c r="C1936" s="411">
        <v>9700</v>
      </c>
      <c r="D1936" s="412">
        <f t="shared" si="120"/>
        <v>9600</v>
      </c>
    </row>
    <row r="1937" spans="1:9" ht="15" customHeight="1">
      <c r="A1937" s="410">
        <v>41809</v>
      </c>
      <c r="B1937" s="411">
        <v>9500</v>
      </c>
      <c r="C1937" s="411">
        <v>9700</v>
      </c>
      <c r="D1937" s="412">
        <f t="shared" si="120"/>
        <v>9600</v>
      </c>
    </row>
    <row r="1938" spans="1:9" ht="15" customHeight="1">
      <c r="A1938" s="410">
        <v>41810</v>
      </c>
      <c r="B1938" s="411">
        <v>9500</v>
      </c>
      <c r="C1938" s="411">
        <v>9700</v>
      </c>
      <c r="D1938" s="412">
        <f t="shared" si="120"/>
        <v>9600</v>
      </c>
    </row>
    <row r="1939" spans="1:9" ht="15" customHeight="1">
      <c r="A1939" s="410">
        <v>41813</v>
      </c>
      <c r="B1939" s="411">
        <v>9500</v>
      </c>
      <c r="C1939" s="411">
        <v>9700</v>
      </c>
      <c r="D1939" s="412">
        <f t="shared" si="120"/>
        <v>9600</v>
      </c>
    </row>
    <row r="1940" spans="1:9" ht="15" customHeight="1">
      <c r="A1940" s="410">
        <v>41814</v>
      </c>
      <c r="B1940" s="411">
        <v>9500</v>
      </c>
      <c r="C1940" s="411">
        <v>9700</v>
      </c>
      <c r="D1940" s="412">
        <f t="shared" si="120"/>
        <v>9600</v>
      </c>
    </row>
    <row r="1941" spans="1:9" ht="15" customHeight="1">
      <c r="A1941" s="410">
        <v>41815</v>
      </c>
      <c r="B1941" s="411">
        <v>9500</v>
      </c>
      <c r="C1941" s="411">
        <v>9700</v>
      </c>
      <c r="D1941" s="412">
        <f t="shared" si="120"/>
        <v>9600</v>
      </c>
    </row>
    <row r="1942" spans="1:9" ht="15" customHeight="1">
      <c r="A1942" s="410">
        <v>41816</v>
      </c>
      <c r="B1942" s="411">
        <v>9500</v>
      </c>
      <c r="C1942" s="411">
        <v>9700</v>
      </c>
      <c r="D1942" s="412">
        <f t="shared" si="120"/>
        <v>9600</v>
      </c>
    </row>
    <row r="1943" spans="1:9" ht="15" customHeight="1">
      <c r="A1943" s="410">
        <v>41817</v>
      </c>
      <c r="B1943" s="411">
        <v>9500</v>
      </c>
      <c r="C1943" s="411">
        <v>9700</v>
      </c>
      <c r="D1943" s="412">
        <f t="shared" si="120"/>
        <v>9600</v>
      </c>
    </row>
    <row r="1944" spans="1:9" ht="15" customHeight="1" thickBot="1">
      <c r="A1944" s="415">
        <v>41820</v>
      </c>
      <c r="B1944" s="416">
        <v>9500</v>
      </c>
      <c r="C1944" s="416">
        <v>9700</v>
      </c>
      <c r="D1944" s="417">
        <f t="shared" ref="D1944:D1947" si="121">AVERAGE(B1944:C1944)</f>
        <v>9600</v>
      </c>
      <c r="E1944" s="435">
        <f>AVERAGE(D1924:D1944)</f>
        <v>9554.7619047619046</v>
      </c>
      <c r="F1944" s="435">
        <f>AVERAGE(D1817:D1944)</f>
        <v>9626.8387096774186</v>
      </c>
      <c r="G1944" s="419"/>
      <c r="H1944" s="429"/>
      <c r="I1944" s="433"/>
    </row>
    <row r="1945" spans="1:9" ht="15" customHeight="1">
      <c r="A1945" s="448">
        <v>41821</v>
      </c>
      <c r="B1945" s="438">
        <v>9500</v>
      </c>
      <c r="C1945" s="438">
        <v>9700</v>
      </c>
      <c r="D1945" s="490">
        <f t="shared" si="121"/>
        <v>9600</v>
      </c>
      <c r="E1945" s="439"/>
      <c r="F1945" s="439"/>
      <c r="G1945" s="442"/>
      <c r="H1945" s="443"/>
      <c r="I1945" s="444"/>
    </row>
    <row r="1946" spans="1:9" ht="15" customHeight="1">
      <c r="A1946" s="449">
        <v>41822</v>
      </c>
      <c r="B1946" s="420">
        <v>9500</v>
      </c>
      <c r="C1946" s="420">
        <v>9700</v>
      </c>
      <c r="D1946" s="421">
        <f t="shared" si="121"/>
        <v>9600</v>
      </c>
      <c r="E1946" s="422"/>
      <c r="F1946" s="422"/>
      <c r="G1946" s="440"/>
      <c r="I1946" s="441"/>
    </row>
    <row r="1947" spans="1:9" ht="15" customHeight="1">
      <c r="A1947" s="449">
        <v>41823</v>
      </c>
      <c r="B1947" s="420">
        <v>9500</v>
      </c>
      <c r="C1947" s="420">
        <v>9700</v>
      </c>
      <c r="D1947" s="421">
        <f t="shared" si="121"/>
        <v>9600</v>
      </c>
      <c r="E1947" s="422"/>
      <c r="F1947" s="422"/>
      <c r="G1947" s="440"/>
      <c r="I1947" s="441"/>
    </row>
    <row r="1948" spans="1:9" ht="15" customHeight="1">
      <c r="A1948" s="449">
        <v>41824</v>
      </c>
      <c r="B1948" s="420">
        <v>9500</v>
      </c>
      <c r="C1948" s="420">
        <v>9700</v>
      </c>
      <c r="D1948" s="421">
        <f t="shared" ref="D1948:D1957" si="122">AVERAGE(B1948:C1948)</f>
        <v>9600</v>
      </c>
      <c r="E1948" s="422"/>
      <c r="F1948" s="422"/>
      <c r="G1948" s="440"/>
      <c r="I1948" s="441"/>
    </row>
    <row r="1949" spans="1:9" ht="15" customHeight="1">
      <c r="A1949" s="449">
        <v>41827</v>
      </c>
      <c r="B1949" s="420">
        <v>9500</v>
      </c>
      <c r="C1949" s="420">
        <v>9700</v>
      </c>
      <c r="D1949" s="421">
        <f t="shared" si="122"/>
        <v>9600</v>
      </c>
      <c r="E1949" s="422"/>
      <c r="F1949" s="422"/>
      <c r="G1949" s="440"/>
      <c r="I1949" s="441"/>
    </row>
    <row r="1950" spans="1:9" ht="15" customHeight="1">
      <c r="A1950" s="449">
        <v>41828</v>
      </c>
      <c r="B1950" s="420">
        <v>9500</v>
      </c>
      <c r="C1950" s="420">
        <v>9700</v>
      </c>
      <c r="D1950" s="421">
        <f t="shared" si="122"/>
        <v>9600</v>
      </c>
      <c r="E1950" s="422"/>
      <c r="F1950" s="422"/>
      <c r="G1950" s="440"/>
      <c r="I1950" s="441"/>
    </row>
    <row r="1951" spans="1:9" ht="15" customHeight="1">
      <c r="A1951" s="449">
        <v>41829</v>
      </c>
      <c r="B1951" s="420">
        <v>9500</v>
      </c>
      <c r="C1951" s="420">
        <v>9700</v>
      </c>
      <c r="D1951" s="421">
        <f t="shared" si="122"/>
        <v>9600</v>
      </c>
      <c r="E1951" s="422"/>
      <c r="F1951" s="422"/>
      <c r="G1951" s="440"/>
      <c r="I1951" s="441"/>
    </row>
    <row r="1952" spans="1:9" ht="15" customHeight="1">
      <c r="A1952" s="449">
        <v>41830</v>
      </c>
      <c r="B1952" s="420">
        <v>9300</v>
      </c>
      <c r="C1952" s="420">
        <v>9500</v>
      </c>
      <c r="D1952" s="421">
        <f t="shared" si="122"/>
        <v>9400</v>
      </c>
      <c r="E1952" s="422"/>
      <c r="F1952" s="422"/>
      <c r="G1952" s="440"/>
      <c r="I1952" s="441"/>
    </row>
    <row r="1953" spans="1:9" ht="15" customHeight="1">
      <c r="A1953" s="449">
        <v>41831</v>
      </c>
      <c r="B1953" s="420">
        <v>9300</v>
      </c>
      <c r="C1953" s="420">
        <v>9500</v>
      </c>
      <c r="D1953" s="421">
        <f t="shared" si="122"/>
        <v>9400</v>
      </c>
      <c r="E1953" s="422"/>
      <c r="F1953" s="422"/>
      <c r="G1953" s="440"/>
      <c r="I1953" s="441"/>
    </row>
    <row r="1954" spans="1:9" ht="15" customHeight="1">
      <c r="A1954" s="449">
        <v>41834</v>
      </c>
      <c r="B1954" s="420">
        <v>9300</v>
      </c>
      <c r="C1954" s="420">
        <v>9500</v>
      </c>
      <c r="D1954" s="421">
        <f t="shared" si="122"/>
        <v>9400</v>
      </c>
      <c r="E1954" s="422"/>
      <c r="F1954" s="422"/>
      <c r="G1954" s="440"/>
      <c r="I1954" s="441"/>
    </row>
    <row r="1955" spans="1:9" ht="15" customHeight="1">
      <c r="A1955" s="449">
        <v>41835</v>
      </c>
      <c r="B1955" s="420">
        <v>9300</v>
      </c>
      <c r="C1955" s="420">
        <v>9500</v>
      </c>
      <c r="D1955" s="421">
        <f t="shared" si="122"/>
        <v>9400</v>
      </c>
      <c r="E1955" s="422"/>
      <c r="F1955" s="422"/>
      <c r="G1955" s="440"/>
      <c r="I1955" s="441"/>
    </row>
    <row r="1956" spans="1:9" ht="15" customHeight="1">
      <c r="A1956" s="449">
        <v>41836</v>
      </c>
      <c r="B1956" s="420">
        <v>9300</v>
      </c>
      <c r="C1956" s="420">
        <v>9500</v>
      </c>
      <c r="D1956" s="421">
        <f t="shared" si="122"/>
        <v>9400</v>
      </c>
      <c r="E1956" s="422"/>
      <c r="F1956" s="422"/>
      <c r="G1956" s="440"/>
      <c r="I1956" s="441"/>
    </row>
    <row r="1957" spans="1:9" ht="15" customHeight="1">
      <c r="A1957" s="449">
        <v>41837</v>
      </c>
      <c r="B1957" s="420">
        <v>9300</v>
      </c>
      <c r="C1957" s="420">
        <v>9500</v>
      </c>
      <c r="D1957" s="421">
        <f t="shared" si="122"/>
        <v>9400</v>
      </c>
      <c r="E1957" s="422"/>
      <c r="F1957" s="422"/>
      <c r="G1957" s="440"/>
      <c r="I1957" s="441"/>
    </row>
    <row r="1958" spans="1:9" ht="15" customHeight="1">
      <c r="A1958" s="449">
        <v>41838</v>
      </c>
      <c r="B1958" s="420">
        <v>9300</v>
      </c>
      <c r="C1958" s="420">
        <v>9500</v>
      </c>
      <c r="D1958" s="421">
        <f t="shared" ref="D1958" si="123">AVERAGE(B1958:C1958)</f>
        <v>9400</v>
      </c>
      <c r="E1958" s="422"/>
      <c r="F1958" s="422"/>
      <c r="G1958" s="440"/>
      <c r="I1958" s="441"/>
    </row>
    <row r="1959" spans="1:9" ht="15" customHeight="1">
      <c r="A1959" s="449">
        <v>41841</v>
      </c>
      <c r="B1959" s="420">
        <v>9300</v>
      </c>
      <c r="C1959" s="420">
        <v>9500</v>
      </c>
      <c r="D1959" s="421">
        <f t="shared" ref="D1959:D1983" si="124">AVERAGE(B1959:C1959)</f>
        <v>9400</v>
      </c>
      <c r="E1959" s="422"/>
      <c r="F1959" s="422"/>
      <c r="G1959" s="440"/>
      <c r="I1959" s="441"/>
    </row>
    <row r="1960" spans="1:9" ht="15" customHeight="1">
      <c r="A1960" s="449">
        <v>41842</v>
      </c>
      <c r="B1960" s="420">
        <v>9300</v>
      </c>
      <c r="C1960" s="420">
        <v>9500</v>
      </c>
      <c r="D1960" s="421">
        <f t="shared" si="124"/>
        <v>9400</v>
      </c>
      <c r="E1960" s="422"/>
      <c r="F1960" s="422"/>
      <c r="G1960" s="440"/>
      <c r="I1960" s="441"/>
    </row>
    <row r="1961" spans="1:9" ht="15" customHeight="1">
      <c r="A1961" s="449">
        <v>41843</v>
      </c>
      <c r="B1961" s="420">
        <v>9300</v>
      </c>
      <c r="C1961" s="420">
        <v>9500</v>
      </c>
      <c r="D1961" s="421">
        <f t="shared" si="124"/>
        <v>9400</v>
      </c>
      <c r="E1961" s="422"/>
      <c r="F1961" s="422"/>
      <c r="G1961" s="440"/>
      <c r="I1961" s="441"/>
    </row>
    <row r="1962" spans="1:9" ht="15" customHeight="1">
      <c r="A1962" s="449">
        <v>41844</v>
      </c>
      <c r="B1962" s="420">
        <v>9300</v>
      </c>
      <c r="C1962" s="420">
        <v>9500</v>
      </c>
      <c r="D1962" s="421">
        <f t="shared" si="124"/>
        <v>9400</v>
      </c>
      <c r="E1962" s="422"/>
      <c r="F1962" s="422"/>
      <c r="G1962" s="440"/>
      <c r="I1962" s="441"/>
    </row>
    <row r="1963" spans="1:9" ht="15" customHeight="1">
      <c r="A1963" s="449">
        <v>41845</v>
      </c>
      <c r="B1963" s="420">
        <v>9300</v>
      </c>
      <c r="C1963" s="420">
        <v>9500</v>
      </c>
      <c r="D1963" s="421">
        <f t="shared" si="124"/>
        <v>9400</v>
      </c>
      <c r="E1963" s="422"/>
      <c r="F1963" s="422"/>
      <c r="G1963" s="440"/>
      <c r="I1963" s="441"/>
    </row>
    <row r="1964" spans="1:9" ht="15" customHeight="1">
      <c r="A1964" s="449">
        <v>41848</v>
      </c>
      <c r="B1964" s="420">
        <v>9300</v>
      </c>
      <c r="C1964" s="420">
        <v>9500</v>
      </c>
      <c r="D1964" s="421">
        <f t="shared" si="124"/>
        <v>9400</v>
      </c>
      <c r="E1964" s="422"/>
      <c r="F1964" s="422"/>
      <c r="G1964" s="440"/>
      <c r="I1964" s="441"/>
    </row>
    <row r="1965" spans="1:9" ht="15" customHeight="1">
      <c r="A1965" s="449">
        <v>41849</v>
      </c>
      <c r="B1965" s="420">
        <v>9300</v>
      </c>
      <c r="C1965" s="420">
        <v>9500</v>
      </c>
      <c r="D1965" s="421">
        <f t="shared" si="124"/>
        <v>9400</v>
      </c>
      <c r="E1965" s="422"/>
      <c r="F1965" s="422"/>
      <c r="G1965" s="440"/>
      <c r="I1965" s="441"/>
    </row>
    <row r="1966" spans="1:9" ht="15" customHeight="1">
      <c r="A1966" s="449">
        <v>41850</v>
      </c>
      <c r="B1966" s="420">
        <v>9300</v>
      </c>
      <c r="C1966" s="420">
        <v>9500</v>
      </c>
      <c r="D1966" s="421">
        <f t="shared" si="124"/>
        <v>9400</v>
      </c>
      <c r="E1966" s="422"/>
      <c r="F1966" s="422"/>
      <c r="G1966" s="440"/>
      <c r="I1966" s="441"/>
    </row>
    <row r="1967" spans="1:9" ht="15" customHeight="1" thickBot="1">
      <c r="A1967" s="450">
        <v>41851</v>
      </c>
      <c r="B1967" s="416">
        <v>9300</v>
      </c>
      <c r="C1967" s="416">
        <v>9500</v>
      </c>
      <c r="D1967" s="417">
        <f t="shared" si="124"/>
        <v>9400</v>
      </c>
      <c r="E1967" s="435">
        <f>AVERAGE(D1945:D1967)</f>
        <v>9460.8695652173919</v>
      </c>
      <c r="F1967" s="435">
        <f>AVERAGE(D1817:D1967)</f>
        <v>9600.8707482993195</v>
      </c>
      <c r="G1967" s="419"/>
      <c r="H1967" s="429"/>
      <c r="I1967" s="433"/>
    </row>
    <row r="1968" spans="1:9" ht="15" customHeight="1">
      <c r="A1968" s="410">
        <v>41852</v>
      </c>
      <c r="B1968" s="411">
        <v>9300</v>
      </c>
      <c r="C1968" s="411">
        <v>9500</v>
      </c>
      <c r="D1968" s="412">
        <f t="shared" si="124"/>
        <v>9400</v>
      </c>
    </row>
    <row r="1969" spans="1:6" ht="15" customHeight="1">
      <c r="A1969" s="410">
        <v>41855</v>
      </c>
      <c r="B1969" s="411">
        <v>9300</v>
      </c>
      <c r="C1969" s="411">
        <v>9600</v>
      </c>
      <c r="D1969" s="412">
        <f t="shared" si="124"/>
        <v>9450</v>
      </c>
    </row>
    <row r="1970" spans="1:6" ht="15" customHeight="1">
      <c r="A1970" s="410">
        <v>41856</v>
      </c>
      <c r="B1970" s="411">
        <v>9300</v>
      </c>
      <c r="C1970" s="411">
        <v>9600</v>
      </c>
      <c r="D1970" s="412">
        <f t="shared" si="124"/>
        <v>9450</v>
      </c>
    </row>
    <row r="1971" spans="1:6" ht="15" customHeight="1">
      <c r="A1971" s="410">
        <v>41857</v>
      </c>
      <c r="B1971" s="411">
        <v>9300</v>
      </c>
      <c r="C1971" s="411">
        <v>9600</v>
      </c>
      <c r="D1971" s="412">
        <f t="shared" si="124"/>
        <v>9450</v>
      </c>
    </row>
    <row r="1972" spans="1:6" ht="15" customHeight="1">
      <c r="A1972" s="410">
        <v>41858</v>
      </c>
      <c r="B1972" s="411">
        <v>9300</v>
      </c>
      <c r="C1972" s="411">
        <v>9600</v>
      </c>
      <c r="D1972" s="412">
        <f t="shared" si="124"/>
        <v>9450</v>
      </c>
    </row>
    <row r="1973" spans="1:6" ht="15" customHeight="1">
      <c r="A1973" s="410">
        <v>41859</v>
      </c>
      <c r="B1973" s="411">
        <v>9300</v>
      </c>
      <c r="C1973" s="411">
        <v>9600</v>
      </c>
      <c r="D1973" s="412">
        <f t="shared" si="124"/>
        <v>9450</v>
      </c>
    </row>
    <row r="1974" spans="1:6" ht="15" customHeight="1">
      <c r="A1974" s="410">
        <v>41862</v>
      </c>
      <c r="B1974" s="411">
        <v>9300</v>
      </c>
      <c r="C1974" s="411">
        <v>9600</v>
      </c>
      <c r="D1974" s="412">
        <f t="shared" si="124"/>
        <v>9450</v>
      </c>
    </row>
    <row r="1975" spans="1:6" ht="15" customHeight="1">
      <c r="A1975" s="410">
        <v>41863</v>
      </c>
      <c r="B1975" s="411">
        <v>9300</v>
      </c>
      <c r="C1975" s="411">
        <v>9600</v>
      </c>
      <c r="D1975" s="412">
        <f t="shared" si="124"/>
        <v>9450</v>
      </c>
    </row>
    <row r="1976" spans="1:6" ht="15" customHeight="1">
      <c r="A1976" s="410">
        <v>41864</v>
      </c>
      <c r="B1976" s="411">
        <v>9300</v>
      </c>
      <c r="C1976" s="411">
        <v>9600</v>
      </c>
      <c r="D1976" s="412">
        <f t="shared" si="124"/>
        <v>9450</v>
      </c>
    </row>
    <row r="1977" spans="1:6" ht="15" customHeight="1">
      <c r="A1977" s="410">
        <v>41865</v>
      </c>
      <c r="B1977" s="411">
        <v>9300</v>
      </c>
      <c r="C1977" s="411">
        <v>9600</v>
      </c>
      <c r="D1977" s="412">
        <f t="shared" si="124"/>
        <v>9450</v>
      </c>
    </row>
    <row r="1978" spans="1:6" ht="15" customHeight="1">
      <c r="A1978" s="410">
        <v>41866</v>
      </c>
      <c r="B1978" s="411">
        <v>9300</v>
      </c>
      <c r="C1978" s="411">
        <v>9600</v>
      </c>
      <c r="D1978" s="412">
        <f t="shared" si="124"/>
        <v>9450</v>
      </c>
    </row>
    <row r="1979" spans="1:6" ht="15" customHeight="1">
      <c r="A1979" s="410">
        <v>41869</v>
      </c>
      <c r="B1979" s="411">
        <v>9300</v>
      </c>
      <c r="C1979" s="411">
        <v>9600</v>
      </c>
      <c r="D1979" s="412">
        <f t="shared" si="124"/>
        <v>9450</v>
      </c>
    </row>
    <row r="1980" spans="1:6" ht="15" customHeight="1">
      <c r="A1980" s="410">
        <v>41870</v>
      </c>
      <c r="B1980" s="411">
        <v>9300</v>
      </c>
      <c r="C1980" s="411">
        <v>9600</v>
      </c>
      <c r="D1980" s="412">
        <f t="shared" si="124"/>
        <v>9450</v>
      </c>
    </row>
    <row r="1981" spans="1:6" ht="15" customHeight="1">
      <c r="A1981" s="410">
        <v>41871</v>
      </c>
      <c r="B1981" s="411">
        <v>9300</v>
      </c>
      <c r="C1981" s="411">
        <v>9600</v>
      </c>
      <c r="D1981" s="412">
        <f t="shared" si="124"/>
        <v>9450</v>
      </c>
    </row>
    <row r="1982" spans="1:6" ht="15" customHeight="1">
      <c r="A1982" s="410">
        <v>41872</v>
      </c>
      <c r="B1982" s="411">
        <v>9300</v>
      </c>
      <c r="C1982" s="411">
        <v>9600</v>
      </c>
      <c r="D1982" s="412">
        <f t="shared" si="124"/>
        <v>9450</v>
      </c>
    </row>
    <row r="1983" spans="1:6" ht="15" customHeight="1">
      <c r="A1983" s="410">
        <v>41873</v>
      </c>
      <c r="B1983" s="411">
        <v>9300</v>
      </c>
      <c r="C1983" s="411">
        <v>9600</v>
      </c>
      <c r="D1983" s="412">
        <f t="shared" si="124"/>
        <v>9450</v>
      </c>
    </row>
    <row r="1984" spans="1:6" ht="15" customHeight="1">
      <c r="A1984" s="410">
        <v>41876</v>
      </c>
      <c r="B1984" s="763" t="s">
        <v>88</v>
      </c>
      <c r="C1984" s="763"/>
      <c r="D1984" s="763"/>
      <c r="E1984" s="422"/>
      <c r="F1984" s="422"/>
    </row>
    <row r="1985" spans="1:9" ht="15" customHeight="1">
      <c r="A1985" s="410">
        <v>41877</v>
      </c>
      <c r="B1985" s="411">
        <v>9300</v>
      </c>
      <c r="C1985" s="411">
        <v>9500</v>
      </c>
      <c r="D1985" s="412">
        <f t="shared" ref="D1985:D2018" si="125">AVERAGE(B1985:C1985)</f>
        <v>9400</v>
      </c>
    </row>
    <row r="1986" spans="1:9" ht="15" customHeight="1">
      <c r="A1986" s="410">
        <v>41878</v>
      </c>
      <c r="B1986" s="411">
        <v>9300</v>
      </c>
      <c r="C1986" s="411">
        <v>9500</v>
      </c>
      <c r="D1986" s="412">
        <f t="shared" si="125"/>
        <v>9400</v>
      </c>
    </row>
    <row r="1987" spans="1:9" ht="15" customHeight="1">
      <c r="A1987" s="410">
        <v>41879</v>
      </c>
      <c r="B1987" s="411">
        <v>9300</v>
      </c>
      <c r="C1987" s="411">
        <v>9500</v>
      </c>
      <c r="D1987" s="412">
        <f t="shared" si="125"/>
        <v>9400</v>
      </c>
    </row>
    <row r="1988" spans="1:9" ht="15" customHeight="1" thickBot="1">
      <c r="A1988" s="415">
        <v>41880</v>
      </c>
      <c r="B1988" s="416">
        <v>9300</v>
      </c>
      <c r="C1988" s="416">
        <v>9500</v>
      </c>
      <c r="D1988" s="417">
        <f t="shared" si="125"/>
        <v>9400</v>
      </c>
      <c r="E1988" s="451">
        <f>AVERAGE(D1968:D1988)</f>
        <v>9437.5</v>
      </c>
      <c r="F1988" s="435">
        <f>AVERAGE(D1817:D1988)</f>
        <v>9581.3053892215576</v>
      </c>
      <c r="G1988" s="419"/>
      <c r="H1988" s="429"/>
      <c r="I1988" s="433"/>
    </row>
    <row r="1989" spans="1:9" ht="15" customHeight="1">
      <c r="A1989" s="410">
        <v>41883</v>
      </c>
      <c r="B1989" s="411">
        <v>9300</v>
      </c>
      <c r="C1989" s="411">
        <v>9600</v>
      </c>
      <c r="D1989" s="412">
        <f t="shared" si="125"/>
        <v>9450</v>
      </c>
      <c r="E1989" s="439"/>
    </row>
    <row r="1990" spans="1:9" ht="15" customHeight="1">
      <c r="A1990" s="410">
        <v>41884</v>
      </c>
      <c r="B1990" s="411">
        <v>9300</v>
      </c>
      <c r="C1990" s="411">
        <v>9600</v>
      </c>
      <c r="D1990" s="412">
        <f t="shared" si="125"/>
        <v>9450</v>
      </c>
    </row>
    <row r="1991" spans="1:9" ht="15" customHeight="1">
      <c r="A1991" s="410">
        <v>41885</v>
      </c>
      <c r="B1991" s="411">
        <v>9300</v>
      </c>
      <c r="C1991" s="411">
        <v>9600</v>
      </c>
      <c r="D1991" s="412">
        <f t="shared" si="125"/>
        <v>9450</v>
      </c>
    </row>
    <row r="1992" spans="1:9" ht="15" customHeight="1">
      <c r="A1992" s="410">
        <v>41886</v>
      </c>
      <c r="B1992" s="411">
        <v>9300</v>
      </c>
      <c r="C1992" s="411">
        <v>9600</v>
      </c>
      <c r="D1992" s="412">
        <f t="shared" si="125"/>
        <v>9450</v>
      </c>
    </row>
    <row r="1993" spans="1:9" ht="15" customHeight="1">
      <c r="A1993" s="410">
        <v>41887</v>
      </c>
      <c r="B1993" s="411">
        <v>9300</v>
      </c>
      <c r="C1993" s="411">
        <v>9600</v>
      </c>
      <c r="D1993" s="412">
        <f t="shared" si="125"/>
        <v>9450</v>
      </c>
    </row>
    <row r="1994" spans="1:9" ht="15" customHeight="1">
      <c r="A1994" s="410">
        <v>41890</v>
      </c>
      <c r="B1994" s="411">
        <v>9300</v>
      </c>
      <c r="C1994" s="411">
        <v>9600</v>
      </c>
      <c r="D1994" s="412">
        <f t="shared" si="125"/>
        <v>9450</v>
      </c>
    </row>
    <row r="1995" spans="1:9" ht="15" customHeight="1">
      <c r="A1995" s="410">
        <v>41891</v>
      </c>
      <c r="B1995" s="411">
        <v>9400</v>
      </c>
      <c r="C1995" s="411">
        <v>9600</v>
      </c>
      <c r="D1995" s="412">
        <f t="shared" si="125"/>
        <v>9500</v>
      </c>
    </row>
    <row r="1996" spans="1:9" ht="15" customHeight="1">
      <c r="A1996" s="410">
        <v>41892</v>
      </c>
      <c r="B1996" s="411">
        <v>9400</v>
      </c>
      <c r="C1996" s="411">
        <v>9600</v>
      </c>
      <c r="D1996" s="412">
        <f t="shared" si="125"/>
        <v>9500</v>
      </c>
    </row>
    <row r="1997" spans="1:9" ht="15" customHeight="1">
      <c r="A1997" s="410">
        <v>41893</v>
      </c>
      <c r="B1997" s="411">
        <v>9400</v>
      </c>
      <c r="C1997" s="411">
        <v>9600</v>
      </c>
      <c r="D1997" s="412">
        <f t="shared" si="125"/>
        <v>9500</v>
      </c>
    </row>
    <row r="1998" spans="1:9" ht="15" customHeight="1">
      <c r="A1998" s="410">
        <v>41894</v>
      </c>
      <c r="B1998" s="411">
        <v>9400</v>
      </c>
      <c r="C1998" s="411">
        <v>9600</v>
      </c>
      <c r="D1998" s="412">
        <f t="shared" si="125"/>
        <v>9500</v>
      </c>
    </row>
    <row r="1999" spans="1:9" ht="15" customHeight="1">
      <c r="A1999" s="410">
        <v>41897</v>
      </c>
      <c r="B1999" s="411">
        <v>9400</v>
      </c>
      <c r="C1999" s="411">
        <v>9600</v>
      </c>
      <c r="D1999" s="412">
        <f t="shared" si="125"/>
        <v>9500</v>
      </c>
    </row>
    <row r="2000" spans="1:9" ht="15" customHeight="1">
      <c r="A2000" s="410">
        <v>41898</v>
      </c>
      <c r="B2000" s="411">
        <v>9400</v>
      </c>
      <c r="C2000" s="411">
        <v>9600</v>
      </c>
      <c r="D2000" s="412">
        <f t="shared" si="125"/>
        <v>9500</v>
      </c>
    </row>
    <row r="2001" spans="1:9" ht="15" customHeight="1">
      <c r="A2001" s="410">
        <v>41899</v>
      </c>
      <c r="B2001" s="411">
        <v>9400</v>
      </c>
      <c r="C2001" s="411">
        <v>9600</v>
      </c>
      <c r="D2001" s="412">
        <f t="shared" si="125"/>
        <v>9500</v>
      </c>
    </row>
    <row r="2002" spans="1:9" ht="15" customHeight="1">
      <c r="A2002" s="410">
        <v>41900</v>
      </c>
      <c r="B2002" s="411">
        <v>9400</v>
      </c>
      <c r="C2002" s="411">
        <v>9600</v>
      </c>
      <c r="D2002" s="412">
        <f t="shared" si="125"/>
        <v>9500</v>
      </c>
    </row>
    <row r="2003" spans="1:9" ht="15" customHeight="1">
      <c r="A2003" s="410">
        <v>41901</v>
      </c>
      <c r="B2003" s="411">
        <v>9400</v>
      </c>
      <c r="C2003" s="411">
        <v>9600</v>
      </c>
      <c r="D2003" s="412">
        <f t="shared" si="125"/>
        <v>9500</v>
      </c>
    </row>
    <row r="2004" spans="1:9" ht="15" customHeight="1">
      <c r="A2004" s="410">
        <v>41904</v>
      </c>
      <c r="B2004" s="411">
        <v>9300</v>
      </c>
      <c r="C2004" s="411">
        <v>9500</v>
      </c>
      <c r="D2004" s="412">
        <f t="shared" si="125"/>
        <v>9400</v>
      </c>
    </row>
    <row r="2005" spans="1:9" ht="15" customHeight="1">
      <c r="A2005" s="410">
        <v>41905</v>
      </c>
      <c r="B2005" s="411">
        <v>9300</v>
      </c>
      <c r="C2005" s="411">
        <v>9500</v>
      </c>
      <c r="D2005" s="412">
        <f t="shared" si="125"/>
        <v>9400</v>
      </c>
    </row>
    <row r="2006" spans="1:9" ht="15" customHeight="1">
      <c r="A2006" s="410">
        <v>41906</v>
      </c>
      <c r="B2006" s="411">
        <v>9300</v>
      </c>
      <c r="C2006" s="411">
        <v>9500</v>
      </c>
      <c r="D2006" s="412">
        <f t="shared" si="125"/>
        <v>9400</v>
      </c>
    </row>
    <row r="2007" spans="1:9" ht="15" customHeight="1">
      <c r="A2007" s="410">
        <v>41907</v>
      </c>
      <c r="B2007" s="411">
        <v>9300</v>
      </c>
      <c r="C2007" s="411">
        <v>9500</v>
      </c>
      <c r="D2007" s="412">
        <f t="shared" si="125"/>
        <v>9400</v>
      </c>
    </row>
    <row r="2008" spans="1:9" ht="15" customHeight="1">
      <c r="A2008" s="410">
        <v>41908</v>
      </c>
      <c r="B2008" s="411">
        <v>9300</v>
      </c>
      <c r="C2008" s="411">
        <v>9500</v>
      </c>
      <c r="D2008" s="412">
        <f t="shared" si="125"/>
        <v>9400</v>
      </c>
    </row>
    <row r="2009" spans="1:9" ht="15" customHeight="1">
      <c r="A2009" s="410">
        <v>41911</v>
      </c>
      <c r="B2009" s="411">
        <v>9300</v>
      </c>
      <c r="C2009" s="411">
        <v>9500</v>
      </c>
      <c r="D2009" s="412">
        <f t="shared" si="125"/>
        <v>9400</v>
      </c>
    </row>
    <row r="2010" spans="1:9" ht="15" customHeight="1" thickBot="1">
      <c r="A2010" s="415">
        <v>41912</v>
      </c>
      <c r="B2010" s="416">
        <v>9300</v>
      </c>
      <c r="C2010" s="416">
        <v>9500</v>
      </c>
      <c r="D2010" s="417">
        <f t="shared" si="125"/>
        <v>9400</v>
      </c>
      <c r="E2010" s="435">
        <f>AVERAGE(D1989:D2010)</f>
        <v>9454.545454545454</v>
      </c>
      <c r="F2010" s="435">
        <f>AVERAGE(D1817:D2010)</f>
        <v>9566.5502645502638</v>
      </c>
      <c r="G2010" s="419"/>
      <c r="H2010" s="429"/>
      <c r="I2010" s="433"/>
    </row>
    <row r="2011" spans="1:9" ht="15" customHeight="1">
      <c r="A2011" s="410">
        <v>41913</v>
      </c>
      <c r="B2011" s="411">
        <v>9300</v>
      </c>
      <c r="C2011" s="411">
        <v>9500</v>
      </c>
      <c r="D2011" s="412">
        <f t="shared" si="125"/>
        <v>9400</v>
      </c>
    </row>
    <row r="2012" spans="1:9" ht="15" customHeight="1">
      <c r="A2012" s="410">
        <v>41914</v>
      </c>
      <c r="B2012" s="411">
        <v>9300</v>
      </c>
      <c r="C2012" s="411">
        <v>9500</v>
      </c>
      <c r="D2012" s="412">
        <f t="shared" si="125"/>
        <v>9400</v>
      </c>
      <c r="E2012" s="422"/>
      <c r="F2012" s="422"/>
    </row>
    <row r="2013" spans="1:9" ht="15" customHeight="1">
      <c r="A2013" s="410">
        <v>41915</v>
      </c>
      <c r="B2013" s="411">
        <v>9300</v>
      </c>
      <c r="C2013" s="411">
        <v>9500</v>
      </c>
      <c r="D2013" s="412">
        <f t="shared" si="125"/>
        <v>9400</v>
      </c>
    </row>
    <row r="2014" spans="1:9" ht="15" customHeight="1">
      <c r="A2014" s="410">
        <v>41918</v>
      </c>
      <c r="B2014" s="411">
        <v>9300</v>
      </c>
      <c r="C2014" s="411">
        <v>9400</v>
      </c>
      <c r="D2014" s="412">
        <f t="shared" si="125"/>
        <v>9350</v>
      </c>
    </row>
    <row r="2015" spans="1:9" ht="15" customHeight="1">
      <c r="A2015" s="410">
        <v>41919</v>
      </c>
      <c r="B2015" s="411">
        <v>9300</v>
      </c>
      <c r="C2015" s="411">
        <v>9400</v>
      </c>
      <c r="D2015" s="412">
        <f t="shared" si="125"/>
        <v>9350</v>
      </c>
    </row>
    <row r="2016" spans="1:9" ht="15" customHeight="1">
      <c r="A2016" s="410">
        <v>41920</v>
      </c>
      <c r="B2016" s="411">
        <v>9300</v>
      </c>
      <c r="C2016" s="411">
        <v>9400</v>
      </c>
      <c r="D2016" s="412">
        <f t="shared" si="125"/>
        <v>9350</v>
      </c>
    </row>
    <row r="2017" spans="1:4" ht="15" customHeight="1">
      <c r="A2017" s="410">
        <v>41921</v>
      </c>
      <c r="B2017" s="411">
        <v>9300</v>
      </c>
      <c r="C2017" s="411">
        <v>9400</v>
      </c>
      <c r="D2017" s="412">
        <f t="shared" si="125"/>
        <v>9350</v>
      </c>
    </row>
    <row r="2018" spans="1:4" ht="15" customHeight="1">
      <c r="A2018" s="410">
        <v>41922</v>
      </c>
      <c r="B2018" s="411">
        <v>9300</v>
      </c>
      <c r="C2018" s="411">
        <v>9400</v>
      </c>
      <c r="D2018" s="412">
        <f t="shared" si="125"/>
        <v>9350</v>
      </c>
    </row>
    <row r="2019" spans="1:4" ht="15" customHeight="1">
      <c r="A2019" s="410">
        <v>41925</v>
      </c>
      <c r="B2019" s="411">
        <v>9300</v>
      </c>
      <c r="C2019" s="411">
        <v>9400</v>
      </c>
      <c r="D2019" s="412">
        <f t="shared" ref="D2019:D2047" si="126">AVERAGE(B2019:C2019)</f>
        <v>9350</v>
      </c>
    </row>
    <row r="2020" spans="1:4" ht="15" customHeight="1">
      <c r="A2020" s="410">
        <v>41926</v>
      </c>
      <c r="B2020" s="411">
        <v>9300</v>
      </c>
      <c r="C2020" s="411">
        <v>9500</v>
      </c>
      <c r="D2020" s="412">
        <f t="shared" si="126"/>
        <v>9400</v>
      </c>
    </row>
    <row r="2021" spans="1:4" ht="15" customHeight="1">
      <c r="A2021" s="410">
        <v>41927</v>
      </c>
      <c r="B2021" s="411">
        <v>9300</v>
      </c>
      <c r="C2021" s="411">
        <v>9500</v>
      </c>
      <c r="D2021" s="412">
        <f t="shared" si="126"/>
        <v>9400</v>
      </c>
    </row>
    <row r="2022" spans="1:4" ht="15" customHeight="1">
      <c r="A2022" s="410">
        <v>41928</v>
      </c>
      <c r="B2022" s="411">
        <v>9300</v>
      </c>
      <c r="C2022" s="411">
        <v>9500</v>
      </c>
      <c r="D2022" s="412">
        <f t="shared" si="126"/>
        <v>9400</v>
      </c>
    </row>
    <row r="2023" spans="1:4" ht="15" customHeight="1">
      <c r="A2023" s="410">
        <v>41929</v>
      </c>
      <c r="B2023" s="411">
        <v>9300</v>
      </c>
      <c r="C2023" s="411">
        <v>9500</v>
      </c>
      <c r="D2023" s="412">
        <f t="shared" si="126"/>
        <v>9400</v>
      </c>
    </row>
    <row r="2024" spans="1:4" ht="15" customHeight="1">
      <c r="A2024" s="410">
        <v>41932</v>
      </c>
      <c r="B2024" s="411">
        <v>9300</v>
      </c>
      <c r="C2024" s="411">
        <v>9500</v>
      </c>
      <c r="D2024" s="412">
        <f t="shared" si="126"/>
        <v>9400</v>
      </c>
    </row>
    <row r="2025" spans="1:4" ht="15" customHeight="1">
      <c r="A2025" s="410">
        <v>41933</v>
      </c>
      <c r="B2025" s="411">
        <v>9300</v>
      </c>
      <c r="C2025" s="411">
        <v>9500</v>
      </c>
      <c r="D2025" s="412">
        <f t="shared" si="126"/>
        <v>9400</v>
      </c>
    </row>
    <row r="2026" spans="1:4" ht="15" customHeight="1">
      <c r="A2026" s="410">
        <v>41934</v>
      </c>
      <c r="B2026" s="411">
        <v>9300</v>
      </c>
      <c r="C2026" s="411">
        <v>9500</v>
      </c>
      <c r="D2026" s="412">
        <f t="shared" si="126"/>
        <v>9400</v>
      </c>
    </row>
    <row r="2027" spans="1:4" ht="15" customHeight="1">
      <c r="A2027" s="410">
        <v>41935</v>
      </c>
      <c r="B2027" s="411">
        <v>9300</v>
      </c>
      <c r="C2027" s="411">
        <v>9500</v>
      </c>
      <c r="D2027" s="412">
        <f t="shared" si="126"/>
        <v>9400</v>
      </c>
    </row>
    <row r="2028" spans="1:4" ht="15" customHeight="1">
      <c r="A2028" s="410">
        <v>41936</v>
      </c>
      <c r="B2028" s="411">
        <v>9300</v>
      </c>
      <c r="C2028" s="411">
        <v>9500</v>
      </c>
      <c r="D2028" s="412">
        <f t="shared" si="126"/>
        <v>9400</v>
      </c>
    </row>
    <row r="2029" spans="1:4" ht="15" customHeight="1">
      <c r="A2029" s="410">
        <v>41939</v>
      </c>
      <c r="B2029" s="411">
        <v>9300</v>
      </c>
      <c r="C2029" s="411">
        <v>9500</v>
      </c>
      <c r="D2029" s="412">
        <f t="shared" si="126"/>
        <v>9400</v>
      </c>
    </row>
    <row r="2030" spans="1:4" ht="15" customHeight="1">
      <c r="A2030" s="410">
        <v>41940</v>
      </c>
      <c r="B2030" s="411">
        <v>9300</v>
      </c>
      <c r="C2030" s="411">
        <v>9500</v>
      </c>
      <c r="D2030" s="412">
        <f t="shared" si="126"/>
        <v>9400</v>
      </c>
    </row>
    <row r="2031" spans="1:4" ht="15" customHeight="1">
      <c r="A2031" s="410">
        <v>41941</v>
      </c>
      <c r="B2031" s="411">
        <v>9300</v>
      </c>
      <c r="C2031" s="411">
        <v>9500</v>
      </c>
      <c r="D2031" s="412">
        <f t="shared" si="126"/>
        <v>9400</v>
      </c>
    </row>
    <row r="2032" spans="1:4" ht="15" customHeight="1">
      <c r="A2032" s="410">
        <v>41942</v>
      </c>
      <c r="B2032" s="411">
        <v>9300</v>
      </c>
      <c r="C2032" s="411">
        <v>9500</v>
      </c>
      <c r="D2032" s="412">
        <f t="shared" si="126"/>
        <v>9400</v>
      </c>
    </row>
    <row r="2033" spans="1:9" ht="15" customHeight="1" thickBot="1">
      <c r="A2033" s="415">
        <v>41943</v>
      </c>
      <c r="B2033" s="416">
        <v>9300</v>
      </c>
      <c r="C2033" s="416">
        <v>9500</v>
      </c>
      <c r="D2033" s="417">
        <f t="shared" si="126"/>
        <v>9400</v>
      </c>
      <c r="E2033" s="435">
        <f>AVERAGE(D2011:D2033)</f>
        <v>9386.95652173913</v>
      </c>
      <c r="F2033" s="435">
        <f>AVERAGE(D1817:D2033)</f>
        <v>9547.066037735849</v>
      </c>
      <c r="G2033" s="419"/>
      <c r="H2033" s="429"/>
      <c r="I2033" s="433"/>
    </row>
    <row r="2034" spans="1:9" ht="15" customHeight="1">
      <c r="A2034" s="410">
        <v>41946</v>
      </c>
      <c r="B2034" s="411">
        <v>8900</v>
      </c>
      <c r="C2034" s="411">
        <v>9200</v>
      </c>
      <c r="D2034" s="412">
        <f t="shared" si="126"/>
        <v>9050</v>
      </c>
    </row>
    <row r="2035" spans="1:9" ht="15" customHeight="1">
      <c r="A2035" s="410">
        <v>41947</v>
      </c>
      <c r="B2035" s="411">
        <v>8900</v>
      </c>
      <c r="C2035" s="411">
        <v>9200</v>
      </c>
      <c r="D2035" s="412">
        <f t="shared" si="126"/>
        <v>9050</v>
      </c>
    </row>
    <row r="2036" spans="1:9" ht="15" customHeight="1">
      <c r="A2036" s="410">
        <v>41948</v>
      </c>
      <c r="B2036" s="411">
        <v>8900</v>
      </c>
      <c r="C2036" s="411">
        <v>9200</v>
      </c>
      <c r="D2036" s="412">
        <f t="shared" si="126"/>
        <v>9050</v>
      </c>
    </row>
    <row r="2037" spans="1:9" ht="15" customHeight="1">
      <c r="A2037" s="410">
        <v>41949</v>
      </c>
      <c r="B2037" s="411">
        <v>8900</v>
      </c>
      <c r="C2037" s="411">
        <v>9200</v>
      </c>
      <c r="D2037" s="412">
        <f t="shared" si="126"/>
        <v>9050</v>
      </c>
    </row>
    <row r="2038" spans="1:9" ht="15" customHeight="1">
      <c r="A2038" s="410">
        <v>41950</v>
      </c>
      <c r="B2038" s="411">
        <v>8900</v>
      </c>
      <c r="C2038" s="411">
        <v>9200</v>
      </c>
      <c r="D2038" s="412">
        <f t="shared" si="126"/>
        <v>9050</v>
      </c>
    </row>
    <row r="2039" spans="1:9" ht="15" customHeight="1">
      <c r="A2039" s="410">
        <v>41953</v>
      </c>
      <c r="B2039" s="411">
        <v>8900</v>
      </c>
      <c r="C2039" s="411">
        <v>9200</v>
      </c>
      <c r="D2039" s="412">
        <f t="shared" si="126"/>
        <v>9050</v>
      </c>
    </row>
    <row r="2040" spans="1:9" ht="15" customHeight="1">
      <c r="A2040" s="410">
        <v>41954</v>
      </c>
      <c r="B2040" s="411">
        <v>8900</v>
      </c>
      <c r="C2040" s="411">
        <v>9200</v>
      </c>
      <c r="D2040" s="412">
        <f t="shared" si="126"/>
        <v>9050</v>
      </c>
    </row>
    <row r="2041" spans="1:9" ht="15" customHeight="1">
      <c r="A2041" s="410">
        <v>41955</v>
      </c>
      <c r="B2041" s="411">
        <v>8900</v>
      </c>
      <c r="C2041" s="411">
        <v>9200</v>
      </c>
      <c r="D2041" s="412">
        <f t="shared" si="126"/>
        <v>9050</v>
      </c>
    </row>
    <row r="2042" spans="1:9" ht="15" customHeight="1">
      <c r="A2042" s="410">
        <v>41956</v>
      </c>
      <c r="B2042" s="411">
        <v>8900</v>
      </c>
      <c r="C2042" s="411">
        <v>9200</v>
      </c>
      <c r="D2042" s="412">
        <f t="shared" si="126"/>
        <v>9050</v>
      </c>
    </row>
    <row r="2043" spans="1:9" ht="15" customHeight="1">
      <c r="A2043" s="410">
        <v>41957</v>
      </c>
      <c r="B2043" s="411">
        <v>8900</v>
      </c>
      <c r="C2043" s="411">
        <v>9200</v>
      </c>
      <c r="D2043" s="412">
        <f t="shared" si="126"/>
        <v>9050</v>
      </c>
    </row>
    <row r="2044" spans="1:9" ht="15" customHeight="1">
      <c r="A2044" s="410">
        <v>41960</v>
      </c>
      <c r="B2044" s="411">
        <v>8900</v>
      </c>
      <c r="C2044" s="411">
        <v>9200</v>
      </c>
      <c r="D2044" s="412">
        <f t="shared" si="126"/>
        <v>9050</v>
      </c>
    </row>
    <row r="2045" spans="1:9" ht="15" customHeight="1">
      <c r="A2045" s="410">
        <v>41961</v>
      </c>
      <c r="B2045" s="411">
        <v>8900</v>
      </c>
      <c r="C2045" s="411">
        <v>9200</v>
      </c>
      <c r="D2045" s="412">
        <f t="shared" si="126"/>
        <v>9050</v>
      </c>
    </row>
    <row r="2046" spans="1:9" ht="15" customHeight="1">
      <c r="A2046" s="410">
        <v>41962</v>
      </c>
      <c r="B2046" s="411">
        <v>8900</v>
      </c>
      <c r="C2046" s="411">
        <v>9200</v>
      </c>
      <c r="D2046" s="412">
        <f t="shared" si="126"/>
        <v>9050</v>
      </c>
    </row>
    <row r="2047" spans="1:9" ht="15" customHeight="1">
      <c r="A2047" s="410">
        <v>41963</v>
      </c>
      <c r="B2047" s="411">
        <v>8900</v>
      </c>
      <c r="C2047" s="411">
        <v>9200</v>
      </c>
      <c r="D2047" s="412">
        <f t="shared" si="126"/>
        <v>9050</v>
      </c>
    </row>
    <row r="2048" spans="1:9" ht="15" customHeight="1">
      <c r="A2048" s="410">
        <v>41964</v>
      </c>
      <c r="B2048" s="411">
        <v>8900</v>
      </c>
      <c r="C2048" s="411">
        <v>9200</v>
      </c>
      <c r="D2048" s="412">
        <f t="shared" ref="D2048" si="127">AVERAGE(B2048:C2048)</f>
        <v>9050</v>
      </c>
    </row>
    <row r="2049" spans="1:9" ht="15" customHeight="1">
      <c r="A2049" s="410">
        <v>41967</v>
      </c>
      <c r="B2049" s="411">
        <v>8900</v>
      </c>
      <c r="C2049" s="411">
        <v>9200</v>
      </c>
      <c r="D2049" s="412">
        <f t="shared" ref="D2049" si="128">AVERAGE(B2049:C2049)</f>
        <v>9050</v>
      </c>
    </row>
    <row r="2050" spans="1:9" ht="15" customHeight="1">
      <c r="A2050" s="410">
        <v>41968</v>
      </c>
      <c r="B2050" s="411">
        <v>8900</v>
      </c>
      <c r="C2050" s="411">
        <v>9200</v>
      </c>
      <c r="D2050" s="412">
        <f t="shared" ref="D2050:D2071" si="129">AVERAGE(B2050:C2050)</f>
        <v>9050</v>
      </c>
    </row>
    <row r="2051" spans="1:9" ht="15" customHeight="1">
      <c r="A2051" s="410">
        <v>41969</v>
      </c>
      <c r="B2051" s="411">
        <v>8900</v>
      </c>
      <c r="C2051" s="411">
        <v>9200</v>
      </c>
      <c r="D2051" s="412">
        <f t="shared" si="129"/>
        <v>9050</v>
      </c>
    </row>
    <row r="2052" spans="1:9" ht="15" customHeight="1">
      <c r="A2052" s="410">
        <v>41970</v>
      </c>
      <c r="B2052" s="411">
        <v>8900</v>
      </c>
      <c r="C2052" s="411">
        <v>9200</v>
      </c>
      <c r="D2052" s="412">
        <f t="shared" si="129"/>
        <v>9050</v>
      </c>
    </row>
    <row r="2053" spans="1:9" ht="15" customHeight="1" thickBot="1">
      <c r="A2053" s="415">
        <v>41971</v>
      </c>
      <c r="B2053" s="416">
        <v>8900</v>
      </c>
      <c r="C2053" s="416">
        <v>9200</v>
      </c>
      <c r="D2053" s="417">
        <f t="shared" si="129"/>
        <v>9050</v>
      </c>
      <c r="E2053" s="435">
        <f>AVERAGE(D2034:D2053)</f>
        <v>9050</v>
      </c>
      <c r="F2053" s="435">
        <f>AVERAGE(D1817:D2053)</f>
        <v>9504.2155172413786</v>
      </c>
      <c r="G2053" s="419"/>
      <c r="H2053" s="429"/>
      <c r="I2053" s="433"/>
    </row>
    <row r="2054" spans="1:9" ht="15" customHeight="1">
      <c r="A2054" s="410">
        <v>41974</v>
      </c>
      <c r="B2054" s="411">
        <v>8900</v>
      </c>
      <c r="C2054" s="411">
        <v>9200</v>
      </c>
      <c r="D2054" s="412">
        <f t="shared" si="129"/>
        <v>9050</v>
      </c>
    </row>
    <row r="2055" spans="1:9" ht="15" customHeight="1">
      <c r="A2055" s="410">
        <v>41975</v>
      </c>
      <c r="B2055" s="411">
        <v>8900</v>
      </c>
      <c r="C2055" s="411">
        <v>9200</v>
      </c>
      <c r="D2055" s="412">
        <f t="shared" si="129"/>
        <v>9050</v>
      </c>
    </row>
    <row r="2056" spans="1:9" ht="15" customHeight="1">
      <c r="A2056" s="410">
        <v>41976</v>
      </c>
      <c r="B2056" s="411">
        <v>8900</v>
      </c>
      <c r="C2056" s="411">
        <v>9200</v>
      </c>
      <c r="D2056" s="412">
        <f t="shared" si="129"/>
        <v>9050</v>
      </c>
    </row>
    <row r="2057" spans="1:9" ht="15" customHeight="1">
      <c r="A2057" s="410">
        <v>41977</v>
      </c>
      <c r="B2057" s="411">
        <v>8900</v>
      </c>
      <c r="C2057" s="411">
        <v>9200</v>
      </c>
      <c r="D2057" s="412">
        <f t="shared" si="129"/>
        <v>9050</v>
      </c>
    </row>
    <row r="2058" spans="1:9" ht="15" customHeight="1">
      <c r="A2058" s="410">
        <v>41978</v>
      </c>
      <c r="B2058" s="411">
        <v>8900</v>
      </c>
      <c r="C2058" s="411">
        <v>9200</v>
      </c>
      <c r="D2058" s="412">
        <f t="shared" si="129"/>
        <v>9050</v>
      </c>
    </row>
    <row r="2059" spans="1:9" ht="15" customHeight="1">
      <c r="A2059" s="410">
        <v>41981</v>
      </c>
      <c r="B2059" s="411">
        <v>8900</v>
      </c>
      <c r="C2059" s="411">
        <v>9200</v>
      </c>
      <c r="D2059" s="412">
        <f t="shared" si="129"/>
        <v>9050</v>
      </c>
    </row>
    <row r="2060" spans="1:9" ht="15" customHeight="1">
      <c r="A2060" s="410">
        <v>41982</v>
      </c>
      <c r="B2060" s="411">
        <v>8900</v>
      </c>
      <c r="C2060" s="411">
        <v>9200</v>
      </c>
      <c r="D2060" s="412">
        <f t="shared" si="129"/>
        <v>9050</v>
      </c>
    </row>
    <row r="2061" spans="1:9" ht="15" customHeight="1">
      <c r="A2061" s="410">
        <v>41983</v>
      </c>
      <c r="B2061" s="411">
        <v>8900</v>
      </c>
      <c r="C2061" s="411">
        <v>9200</v>
      </c>
      <c r="D2061" s="412">
        <f t="shared" si="129"/>
        <v>9050</v>
      </c>
    </row>
    <row r="2062" spans="1:9" ht="15" customHeight="1">
      <c r="A2062" s="410">
        <v>41984</v>
      </c>
      <c r="B2062" s="411">
        <v>8900</v>
      </c>
      <c r="C2062" s="411">
        <v>9200</v>
      </c>
      <c r="D2062" s="412">
        <f t="shared" si="129"/>
        <v>9050</v>
      </c>
    </row>
    <row r="2063" spans="1:9" ht="15" customHeight="1">
      <c r="A2063" s="410">
        <v>41985</v>
      </c>
      <c r="B2063" s="411">
        <v>8900</v>
      </c>
      <c r="C2063" s="411">
        <v>9200</v>
      </c>
      <c r="D2063" s="412">
        <f t="shared" si="129"/>
        <v>9050</v>
      </c>
    </row>
    <row r="2064" spans="1:9" ht="15" customHeight="1">
      <c r="A2064" s="410">
        <v>41988</v>
      </c>
      <c r="B2064" s="411">
        <v>8900</v>
      </c>
      <c r="C2064" s="411">
        <v>9200</v>
      </c>
      <c r="D2064" s="412">
        <f t="shared" si="129"/>
        <v>9050</v>
      </c>
    </row>
    <row r="2065" spans="1:9" ht="15" customHeight="1">
      <c r="A2065" s="410">
        <v>41989</v>
      </c>
      <c r="B2065" s="411">
        <v>8900</v>
      </c>
      <c r="C2065" s="411">
        <v>9200</v>
      </c>
      <c r="D2065" s="412">
        <f t="shared" si="129"/>
        <v>9050</v>
      </c>
    </row>
    <row r="2066" spans="1:9" ht="15" customHeight="1">
      <c r="A2066" s="410">
        <v>41990</v>
      </c>
      <c r="B2066" s="411">
        <v>8900</v>
      </c>
      <c r="C2066" s="411">
        <v>9200</v>
      </c>
      <c r="D2066" s="412">
        <f t="shared" si="129"/>
        <v>9050</v>
      </c>
    </row>
    <row r="2067" spans="1:9" ht="15" customHeight="1">
      <c r="A2067" s="410">
        <v>41991</v>
      </c>
      <c r="B2067" s="411">
        <v>8900</v>
      </c>
      <c r="C2067" s="411">
        <v>9200</v>
      </c>
      <c r="D2067" s="412">
        <f t="shared" si="129"/>
        <v>9050</v>
      </c>
    </row>
    <row r="2068" spans="1:9" ht="15" customHeight="1">
      <c r="A2068" s="410">
        <v>41992</v>
      </c>
      <c r="B2068" s="411">
        <v>8900</v>
      </c>
      <c r="C2068" s="411">
        <v>9200</v>
      </c>
      <c r="D2068" s="412">
        <f t="shared" si="129"/>
        <v>9050</v>
      </c>
    </row>
    <row r="2069" spans="1:9" ht="15" customHeight="1">
      <c r="A2069" s="410">
        <v>41995</v>
      </c>
      <c r="B2069" s="411">
        <v>8900</v>
      </c>
      <c r="C2069" s="411">
        <v>9200</v>
      </c>
      <c r="D2069" s="412">
        <f t="shared" si="129"/>
        <v>9050</v>
      </c>
    </row>
    <row r="2070" spans="1:9" ht="15" customHeight="1">
      <c r="A2070" s="410">
        <v>41996</v>
      </c>
      <c r="B2070" s="411">
        <v>8900</v>
      </c>
      <c r="C2070" s="411">
        <v>9200</v>
      </c>
      <c r="D2070" s="412">
        <f t="shared" si="129"/>
        <v>9050</v>
      </c>
    </row>
    <row r="2071" spans="1:9" ht="15" customHeight="1">
      <c r="A2071" s="410">
        <v>41997</v>
      </c>
      <c r="B2071" s="411">
        <v>8900</v>
      </c>
      <c r="C2071" s="411">
        <v>9200</v>
      </c>
      <c r="D2071" s="412">
        <f t="shared" si="129"/>
        <v>9050</v>
      </c>
    </row>
    <row r="2072" spans="1:9" ht="15" customHeight="1">
      <c r="A2072" s="410">
        <v>41998</v>
      </c>
      <c r="B2072" s="763" t="s">
        <v>88</v>
      </c>
      <c r="C2072" s="763"/>
      <c r="D2072" s="763"/>
    </row>
    <row r="2073" spans="1:9" ht="15" customHeight="1">
      <c r="A2073" s="410">
        <v>41999</v>
      </c>
      <c r="B2073" s="763"/>
      <c r="C2073" s="763"/>
      <c r="D2073" s="763"/>
    </row>
    <row r="2074" spans="1:9" ht="15" customHeight="1">
      <c r="A2074" s="410">
        <v>42002</v>
      </c>
      <c r="B2074" s="411">
        <v>8900</v>
      </c>
      <c r="C2074" s="411">
        <v>9200</v>
      </c>
      <c r="D2074" s="412">
        <f t="shared" ref="D2074:D2108" si="130">AVERAGE(B2074:C2074)</f>
        <v>9050</v>
      </c>
    </row>
    <row r="2075" spans="1:9" ht="15" customHeight="1">
      <c r="A2075" s="410">
        <v>42003</v>
      </c>
      <c r="B2075" s="411">
        <v>8900</v>
      </c>
      <c r="C2075" s="411">
        <v>9200</v>
      </c>
      <c r="D2075" s="412">
        <f t="shared" si="130"/>
        <v>9050</v>
      </c>
    </row>
    <row r="2076" spans="1:9" ht="15" customHeight="1" thickBot="1">
      <c r="A2076" s="415">
        <v>42004</v>
      </c>
      <c r="B2076" s="416">
        <v>8900</v>
      </c>
      <c r="C2076" s="416">
        <v>9200</v>
      </c>
      <c r="D2076" s="417">
        <f t="shared" si="130"/>
        <v>9050</v>
      </c>
      <c r="E2076" s="435">
        <f>AVERAGE(D2054:D2076)</f>
        <v>9050</v>
      </c>
      <c r="F2076" s="435">
        <f>AVERAGE(D1817:D2076)</f>
        <v>9466.5138339920941</v>
      </c>
      <c r="G2076" s="419"/>
      <c r="H2076" s="429"/>
      <c r="I2076" s="433"/>
    </row>
    <row r="2077" spans="1:9" ht="15" customHeight="1">
      <c r="A2077" s="410">
        <v>42006</v>
      </c>
      <c r="B2077" s="411">
        <v>8900</v>
      </c>
      <c r="C2077" s="411">
        <v>9200</v>
      </c>
      <c r="D2077" s="421">
        <f t="shared" si="130"/>
        <v>9050</v>
      </c>
    </row>
    <row r="2078" spans="1:9" ht="15" customHeight="1">
      <c r="A2078" s="410">
        <v>42009</v>
      </c>
      <c r="B2078" s="411">
        <v>8900</v>
      </c>
      <c r="C2078" s="411">
        <v>9200</v>
      </c>
      <c r="D2078" s="421">
        <f t="shared" si="130"/>
        <v>9050</v>
      </c>
    </row>
    <row r="2079" spans="1:9" ht="15" customHeight="1">
      <c r="A2079" s="410">
        <v>42010</v>
      </c>
      <c r="B2079" s="411">
        <v>8900</v>
      </c>
      <c r="C2079" s="411">
        <v>9200</v>
      </c>
      <c r="D2079" s="412">
        <f t="shared" si="130"/>
        <v>9050</v>
      </c>
    </row>
    <row r="2080" spans="1:9" ht="15" customHeight="1">
      <c r="A2080" s="410">
        <v>42011</v>
      </c>
      <c r="B2080" s="411">
        <v>8900</v>
      </c>
      <c r="C2080" s="411">
        <v>9200</v>
      </c>
      <c r="D2080" s="412">
        <f t="shared" si="130"/>
        <v>9050</v>
      </c>
    </row>
    <row r="2081" spans="1:4" ht="15" customHeight="1">
      <c r="A2081" s="410">
        <v>42012</v>
      </c>
      <c r="B2081" s="411">
        <v>8900</v>
      </c>
      <c r="C2081" s="411">
        <v>9200</v>
      </c>
      <c r="D2081" s="412">
        <f t="shared" si="130"/>
        <v>9050</v>
      </c>
    </row>
    <row r="2082" spans="1:4" ht="15" customHeight="1">
      <c r="A2082" s="410">
        <v>42013</v>
      </c>
      <c r="B2082" s="411">
        <v>8900</v>
      </c>
      <c r="C2082" s="411">
        <v>9200</v>
      </c>
      <c r="D2082" s="412">
        <f t="shared" si="130"/>
        <v>9050</v>
      </c>
    </row>
    <row r="2083" spans="1:4" ht="15" customHeight="1">
      <c r="A2083" s="410">
        <v>42016</v>
      </c>
      <c r="B2083" s="411">
        <v>8900</v>
      </c>
      <c r="C2083" s="411">
        <v>9200</v>
      </c>
      <c r="D2083" s="412">
        <f t="shared" si="130"/>
        <v>9050</v>
      </c>
    </row>
    <row r="2084" spans="1:4" ht="15" customHeight="1">
      <c r="A2084" s="410">
        <v>42017</v>
      </c>
      <c r="B2084" s="411">
        <v>8900</v>
      </c>
      <c r="C2084" s="411">
        <v>9200</v>
      </c>
      <c r="D2084" s="412">
        <f t="shared" si="130"/>
        <v>9050</v>
      </c>
    </row>
    <row r="2085" spans="1:4" ht="15" customHeight="1">
      <c r="A2085" s="410">
        <v>42018</v>
      </c>
      <c r="B2085" s="411">
        <v>8900</v>
      </c>
      <c r="C2085" s="411">
        <v>9200</v>
      </c>
      <c r="D2085" s="412">
        <f t="shared" si="130"/>
        <v>9050</v>
      </c>
    </row>
    <row r="2086" spans="1:4" ht="15" customHeight="1">
      <c r="A2086" s="410">
        <v>42019</v>
      </c>
      <c r="B2086" s="411">
        <v>8900</v>
      </c>
      <c r="C2086" s="411">
        <v>9200</v>
      </c>
      <c r="D2086" s="412">
        <f t="shared" si="130"/>
        <v>9050</v>
      </c>
    </row>
    <row r="2087" spans="1:4" ht="15" customHeight="1">
      <c r="A2087" s="410">
        <v>42020</v>
      </c>
      <c r="B2087" s="411">
        <v>8900</v>
      </c>
      <c r="C2087" s="411">
        <v>9200</v>
      </c>
      <c r="D2087" s="412">
        <f t="shared" si="130"/>
        <v>9050</v>
      </c>
    </row>
    <row r="2088" spans="1:4" ht="15" customHeight="1">
      <c r="A2088" s="410">
        <v>42023</v>
      </c>
      <c r="B2088" s="411">
        <v>8900</v>
      </c>
      <c r="C2088" s="411">
        <v>9200</v>
      </c>
      <c r="D2088" s="412">
        <f t="shared" si="130"/>
        <v>9050</v>
      </c>
    </row>
    <row r="2089" spans="1:4" ht="15" customHeight="1">
      <c r="A2089" s="410">
        <v>42024</v>
      </c>
      <c r="B2089" s="411">
        <v>8900</v>
      </c>
      <c r="C2089" s="411">
        <v>9200</v>
      </c>
      <c r="D2089" s="412">
        <f t="shared" si="130"/>
        <v>9050</v>
      </c>
    </row>
    <row r="2090" spans="1:4" ht="15" customHeight="1">
      <c r="A2090" s="410">
        <v>42025</v>
      </c>
      <c r="B2090" s="411">
        <v>8900</v>
      </c>
      <c r="C2090" s="411">
        <v>9200</v>
      </c>
      <c r="D2090" s="412">
        <f t="shared" si="130"/>
        <v>9050</v>
      </c>
    </row>
    <row r="2091" spans="1:4" ht="15" customHeight="1">
      <c r="A2091" s="410">
        <v>42026</v>
      </c>
      <c r="B2091" s="411">
        <v>8900</v>
      </c>
      <c r="C2091" s="411">
        <v>9200</v>
      </c>
      <c r="D2091" s="412">
        <f t="shared" si="130"/>
        <v>9050</v>
      </c>
    </row>
    <row r="2092" spans="1:4" ht="15" customHeight="1">
      <c r="A2092" s="410">
        <v>42027</v>
      </c>
      <c r="B2092" s="411">
        <v>8900</v>
      </c>
      <c r="C2092" s="411">
        <v>9200</v>
      </c>
      <c r="D2092" s="412">
        <f t="shared" si="130"/>
        <v>9050</v>
      </c>
    </row>
    <row r="2093" spans="1:4" ht="15" customHeight="1">
      <c r="A2093" s="410">
        <v>42030</v>
      </c>
      <c r="B2093" s="411">
        <v>7700</v>
      </c>
      <c r="C2093" s="411">
        <v>8200</v>
      </c>
      <c r="D2093" s="412">
        <f t="shared" si="130"/>
        <v>7950</v>
      </c>
    </row>
    <row r="2094" spans="1:4" ht="15" customHeight="1">
      <c r="A2094" s="410">
        <v>42031</v>
      </c>
      <c r="B2094" s="411">
        <v>7700</v>
      </c>
      <c r="C2094" s="411">
        <v>8200</v>
      </c>
      <c r="D2094" s="412">
        <f t="shared" si="130"/>
        <v>7950</v>
      </c>
    </row>
    <row r="2095" spans="1:4" ht="15" customHeight="1">
      <c r="A2095" s="410">
        <v>42032</v>
      </c>
      <c r="B2095" s="411">
        <v>7700</v>
      </c>
      <c r="C2095" s="411">
        <v>8200</v>
      </c>
      <c r="D2095" s="412">
        <f t="shared" si="130"/>
        <v>7950</v>
      </c>
    </row>
    <row r="2096" spans="1:4" ht="15" customHeight="1">
      <c r="A2096" s="410">
        <v>42033</v>
      </c>
      <c r="B2096" s="411">
        <v>7700</v>
      </c>
      <c r="C2096" s="411">
        <v>8200</v>
      </c>
      <c r="D2096" s="412">
        <f t="shared" si="130"/>
        <v>7950</v>
      </c>
    </row>
    <row r="2097" spans="1:9" ht="15" customHeight="1" thickBot="1">
      <c r="A2097" s="415">
        <v>42034</v>
      </c>
      <c r="B2097" s="416">
        <v>7700</v>
      </c>
      <c r="C2097" s="416">
        <v>8200</v>
      </c>
      <c r="D2097" s="417">
        <f t="shared" si="130"/>
        <v>7950</v>
      </c>
      <c r="E2097" s="435">
        <f>AVERAGE(D2077:D2097)</f>
        <v>8788.0952380952385</v>
      </c>
      <c r="F2097" s="435">
        <f>AVERAGE(D2077:D2097)</f>
        <v>8788.0952380952385</v>
      </c>
      <c r="G2097" s="419"/>
      <c r="H2097" s="429"/>
      <c r="I2097" s="433"/>
    </row>
    <row r="2098" spans="1:9" ht="15" customHeight="1">
      <c r="A2098" s="410">
        <v>42037</v>
      </c>
      <c r="B2098" s="411">
        <v>7700</v>
      </c>
      <c r="C2098" s="411">
        <v>8200</v>
      </c>
      <c r="D2098" s="412">
        <f t="shared" si="130"/>
        <v>7950</v>
      </c>
    </row>
    <row r="2099" spans="1:9" ht="15" customHeight="1">
      <c r="A2099" s="410">
        <v>42038</v>
      </c>
      <c r="B2099" s="411">
        <v>7700</v>
      </c>
      <c r="C2099" s="411">
        <v>8200</v>
      </c>
      <c r="D2099" s="412">
        <f t="shared" si="130"/>
        <v>7950</v>
      </c>
    </row>
    <row r="2100" spans="1:9" ht="15" customHeight="1">
      <c r="A2100" s="410">
        <v>42039</v>
      </c>
      <c r="B2100" s="411">
        <v>7700</v>
      </c>
      <c r="C2100" s="411">
        <v>8200</v>
      </c>
      <c r="D2100" s="412">
        <f t="shared" si="130"/>
        <v>7950</v>
      </c>
    </row>
    <row r="2101" spans="1:9" ht="15" customHeight="1">
      <c r="A2101" s="410">
        <v>42040</v>
      </c>
      <c r="B2101" s="411">
        <v>7700</v>
      </c>
      <c r="C2101" s="411">
        <v>8000</v>
      </c>
      <c r="D2101" s="412">
        <f t="shared" si="130"/>
        <v>7850</v>
      </c>
    </row>
    <row r="2102" spans="1:9" ht="15" customHeight="1">
      <c r="A2102" s="410">
        <v>42041</v>
      </c>
      <c r="B2102" s="411">
        <v>7700</v>
      </c>
      <c r="C2102" s="411">
        <v>8000</v>
      </c>
      <c r="D2102" s="412">
        <f t="shared" si="130"/>
        <v>7850</v>
      </c>
    </row>
    <row r="2103" spans="1:9" ht="15" customHeight="1">
      <c r="A2103" s="410">
        <v>42044</v>
      </c>
      <c r="B2103" s="411">
        <v>7700</v>
      </c>
      <c r="C2103" s="411">
        <v>8000</v>
      </c>
      <c r="D2103" s="412">
        <f t="shared" si="130"/>
        <v>7850</v>
      </c>
    </row>
    <row r="2104" spans="1:9" ht="15" customHeight="1">
      <c r="A2104" s="410">
        <v>42045</v>
      </c>
      <c r="B2104" s="411">
        <v>7700</v>
      </c>
      <c r="C2104" s="411">
        <v>8000</v>
      </c>
      <c r="D2104" s="412">
        <f t="shared" si="130"/>
        <v>7850</v>
      </c>
    </row>
    <row r="2105" spans="1:9" ht="15" customHeight="1">
      <c r="A2105" s="410">
        <v>42046</v>
      </c>
      <c r="B2105" s="411">
        <v>7700</v>
      </c>
      <c r="C2105" s="411">
        <v>8000</v>
      </c>
      <c r="D2105" s="412">
        <f t="shared" si="130"/>
        <v>7850</v>
      </c>
    </row>
    <row r="2106" spans="1:9" ht="15" customHeight="1">
      <c r="A2106" s="410">
        <v>42047</v>
      </c>
      <c r="B2106" s="411">
        <v>7700</v>
      </c>
      <c r="C2106" s="411">
        <v>8000</v>
      </c>
      <c r="D2106" s="412">
        <f t="shared" si="130"/>
        <v>7850</v>
      </c>
    </row>
    <row r="2107" spans="1:9" ht="15" customHeight="1">
      <c r="A2107" s="410">
        <v>42048</v>
      </c>
      <c r="B2107" s="411">
        <v>7700</v>
      </c>
      <c r="C2107" s="411">
        <v>8000</v>
      </c>
      <c r="D2107" s="412">
        <f t="shared" si="130"/>
        <v>7850</v>
      </c>
    </row>
    <row r="2108" spans="1:9" ht="15" customHeight="1">
      <c r="A2108" s="410">
        <v>42051</v>
      </c>
      <c r="B2108" s="411">
        <v>7700</v>
      </c>
      <c r="C2108" s="411">
        <v>8000</v>
      </c>
      <c r="D2108" s="412">
        <f t="shared" si="130"/>
        <v>7850</v>
      </c>
    </row>
    <row r="2109" spans="1:9" ht="15" customHeight="1">
      <c r="A2109" s="410">
        <v>42052</v>
      </c>
      <c r="B2109" s="411">
        <v>7700</v>
      </c>
      <c r="C2109" s="411">
        <v>8000</v>
      </c>
      <c r="D2109" s="412">
        <f t="shared" ref="D2109" si="131">AVERAGE(B2109:C2109)</f>
        <v>7850</v>
      </c>
    </row>
    <row r="2110" spans="1:9" ht="15" customHeight="1">
      <c r="A2110" s="410">
        <v>42053</v>
      </c>
      <c r="B2110" s="411">
        <v>7700</v>
      </c>
      <c r="C2110" s="411">
        <v>8000</v>
      </c>
      <c r="D2110" s="412">
        <f t="shared" ref="D2110:D2115" si="132">AVERAGE(B2110:C2110)</f>
        <v>7850</v>
      </c>
    </row>
    <row r="2111" spans="1:9" ht="15" customHeight="1">
      <c r="A2111" s="410">
        <v>42054</v>
      </c>
      <c r="B2111" s="411">
        <v>7900</v>
      </c>
      <c r="C2111" s="411">
        <v>8000</v>
      </c>
      <c r="D2111" s="412">
        <f t="shared" si="132"/>
        <v>7950</v>
      </c>
    </row>
    <row r="2112" spans="1:9" ht="15" customHeight="1">
      <c r="A2112" s="410">
        <v>42055</v>
      </c>
      <c r="B2112" s="411">
        <v>7900</v>
      </c>
      <c r="C2112" s="411">
        <v>8100</v>
      </c>
      <c r="D2112" s="412">
        <f t="shared" si="132"/>
        <v>8000</v>
      </c>
    </row>
    <row r="2113" spans="1:9" ht="15" customHeight="1">
      <c r="A2113" s="410">
        <v>42058</v>
      </c>
      <c r="B2113" s="411">
        <v>7900</v>
      </c>
      <c r="C2113" s="411">
        <v>8100</v>
      </c>
      <c r="D2113" s="412">
        <f t="shared" si="132"/>
        <v>8000</v>
      </c>
    </row>
    <row r="2114" spans="1:9" ht="15" customHeight="1">
      <c r="A2114" s="410">
        <v>42059</v>
      </c>
      <c r="B2114" s="411">
        <v>7900</v>
      </c>
      <c r="C2114" s="411">
        <v>8100</v>
      </c>
      <c r="D2114" s="412">
        <f t="shared" si="132"/>
        <v>8000</v>
      </c>
    </row>
    <row r="2115" spans="1:9" ht="15" customHeight="1">
      <c r="A2115" s="410">
        <v>42060</v>
      </c>
      <c r="B2115" s="411">
        <v>7900</v>
      </c>
      <c r="C2115" s="411">
        <v>8100</v>
      </c>
      <c r="D2115" s="412">
        <f t="shared" si="132"/>
        <v>8000</v>
      </c>
    </row>
    <row r="2116" spans="1:9" ht="15" customHeight="1">
      <c r="A2116" s="410">
        <v>42061</v>
      </c>
      <c r="B2116" s="411">
        <v>7900</v>
      </c>
      <c r="C2116" s="411">
        <v>8100</v>
      </c>
      <c r="D2116" s="412">
        <f t="shared" ref="D2116:D2117" si="133">AVERAGE(B2116:C2116)</f>
        <v>8000</v>
      </c>
    </row>
    <row r="2117" spans="1:9" ht="15" customHeight="1" thickBot="1">
      <c r="A2117" s="415">
        <v>42062</v>
      </c>
      <c r="B2117" s="416">
        <v>7900</v>
      </c>
      <c r="C2117" s="416">
        <v>8100</v>
      </c>
      <c r="D2117" s="417">
        <f t="shared" si="133"/>
        <v>8000</v>
      </c>
      <c r="E2117" s="435">
        <f>AVERAGE(D2098:D2117)</f>
        <v>7915</v>
      </c>
      <c r="F2117" s="435">
        <f>AVERAGE(D2077:D2117)</f>
        <v>8362.1951219512193</v>
      </c>
      <c r="G2117" s="419"/>
      <c r="H2117" s="429"/>
      <c r="I2117" s="433"/>
    </row>
    <row r="2118" spans="1:9" ht="15" customHeight="1">
      <c r="A2118" s="410">
        <v>42065</v>
      </c>
      <c r="B2118" s="411">
        <v>7900</v>
      </c>
      <c r="C2118" s="411">
        <v>8100</v>
      </c>
      <c r="D2118" s="412">
        <f t="shared" ref="D2118" si="134">AVERAGE(B2118:C2118)</f>
        <v>8000</v>
      </c>
    </row>
    <row r="2119" spans="1:9" ht="15" customHeight="1">
      <c r="A2119" s="410">
        <v>42066</v>
      </c>
      <c r="B2119" s="411">
        <v>8000</v>
      </c>
      <c r="C2119" s="411">
        <v>8400</v>
      </c>
      <c r="D2119" s="412">
        <f t="shared" ref="D2119:D2122" si="135">AVERAGE(B2119:C2119)</f>
        <v>8200</v>
      </c>
    </row>
    <row r="2120" spans="1:9" ht="15" customHeight="1">
      <c r="A2120" s="410">
        <v>42067</v>
      </c>
      <c r="B2120" s="411">
        <v>8000</v>
      </c>
      <c r="C2120" s="411">
        <v>8400</v>
      </c>
      <c r="D2120" s="412">
        <f t="shared" si="135"/>
        <v>8200</v>
      </c>
    </row>
    <row r="2121" spans="1:9" ht="15" customHeight="1">
      <c r="A2121" s="410">
        <v>42068</v>
      </c>
      <c r="B2121" s="411">
        <v>8000</v>
      </c>
      <c r="C2121" s="411">
        <v>8400</v>
      </c>
      <c r="D2121" s="412">
        <f t="shared" si="135"/>
        <v>8200</v>
      </c>
    </row>
    <row r="2122" spans="1:9" ht="15" customHeight="1">
      <c r="A2122" s="410">
        <v>42069</v>
      </c>
      <c r="B2122" s="411">
        <v>8000</v>
      </c>
      <c r="C2122" s="411">
        <v>8400</v>
      </c>
      <c r="D2122" s="412">
        <f t="shared" si="135"/>
        <v>8200</v>
      </c>
    </row>
    <row r="2123" spans="1:9" ht="15" customHeight="1">
      <c r="A2123" s="410">
        <v>42072</v>
      </c>
      <c r="B2123" s="411">
        <v>8000</v>
      </c>
      <c r="C2123" s="411">
        <v>8400</v>
      </c>
      <c r="D2123" s="412">
        <f t="shared" ref="D2123:D2131" si="136">AVERAGE(B2123:C2123)</f>
        <v>8200</v>
      </c>
    </row>
    <row r="2124" spans="1:9" ht="15" customHeight="1">
      <c r="A2124" s="410">
        <v>42073</v>
      </c>
      <c r="B2124" s="411">
        <v>8000</v>
      </c>
      <c r="C2124" s="411">
        <v>8400</v>
      </c>
      <c r="D2124" s="412">
        <f t="shared" si="136"/>
        <v>8200</v>
      </c>
    </row>
    <row r="2125" spans="1:9" ht="15" customHeight="1">
      <c r="A2125" s="410">
        <v>42074</v>
      </c>
      <c r="B2125" s="411">
        <v>8000</v>
      </c>
      <c r="C2125" s="411">
        <v>8400</v>
      </c>
      <c r="D2125" s="412">
        <f t="shared" si="136"/>
        <v>8200</v>
      </c>
    </row>
    <row r="2126" spans="1:9" ht="15" customHeight="1">
      <c r="A2126" s="410">
        <v>42075</v>
      </c>
      <c r="B2126" s="411">
        <v>8000</v>
      </c>
      <c r="C2126" s="411">
        <v>8400</v>
      </c>
      <c r="D2126" s="412">
        <f t="shared" si="136"/>
        <v>8200</v>
      </c>
    </row>
    <row r="2127" spans="1:9" ht="15" customHeight="1">
      <c r="A2127" s="410">
        <v>42076</v>
      </c>
      <c r="B2127" s="411">
        <v>8300</v>
      </c>
      <c r="C2127" s="411">
        <v>8600</v>
      </c>
      <c r="D2127" s="412">
        <f t="shared" si="136"/>
        <v>8450</v>
      </c>
    </row>
    <row r="2128" spans="1:9" ht="15" customHeight="1">
      <c r="A2128" s="410">
        <v>42079</v>
      </c>
      <c r="B2128" s="411">
        <v>8300</v>
      </c>
      <c r="C2128" s="411">
        <v>8600</v>
      </c>
      <c r="D2128" s="412">
        <f t="shared" si="136"/>
        <v>8450</v>
      </c>
    </row>
    <row r="2129" spans="1:9" ht="15" customHeight="1">
      <c r="A2129" s="410">
        <v>42080</v>
      </c>
      <c r="B2129" s="411">
        <v>8300</v>
      </c>
      <c r="C2129" s="411">
        <v>8600</v>
      </c>
      <c r="D2129" s="412">
        <f t="shared" si="136"/>
        <v>8450</v>
      </c>
    </row>
    <row r="2130" spans="1:9" ht="15" customHeight="1">
      <c r="A2130" s="410">
        <v>42081</v>
      </c>
      <c r="B2130" s="411">
        <v>8300</v>
      </c>
      <c r="C2130" s="411">
        <v>8600</v>
      </c>
      <c r="D2130" s="412">
        <f t="shared" si="136"/>
        <v>8450</v>
      </c>
    </row>
    <row r="2131" spans="1:9" ht="15" customHeight="1">
      <c r="A2131" s="410">
        <v>42082</v>
      </c>
      <c r="B2131" s="411">
        <v>8300</v>
      </c>
      <c r="C2131" s="411">
        <v>8600</v>
      </c>
      <c r="D2131" s="412">
        <f t="shared" si="136"/>
        <v>8450</v>
      </c>
    </row>
    <row r="2132" spans="1:9" ht="15" customHeight="1">
      <c r="A2132" s="410">
        <v>42083</v>
      </c>
      <c r="B2132" s="411">
        <v>8300</v>
      </c>
      <c r="C2132" s="411">
        <v>8600</v>
      </c>
      <c r="D2132" s="412">
        <f t="shared" ref="D2132:D2141" si="137">AVERAGE(B2132:C2132)</f>
        <v>8450</v>
      </c>
    </row>
    <row r="2133" spans="1:9" ht="15" customHeight="1">
      <c r="A2133" s="410">
        <v>42086</v>
      </c>
      <c r="B2133" s="411">
        <v>8300</v>
      </c>
      <c r="C2133" s="411">
        <v>8600</v>
      </c>
      <c r="D2133" s="412">
        <f t="shared" si="137"/>
        <v>8450</v>
      </c>
    </row>
    <row r="2134" spans="1:9" ht="15" customHeight="1">
      <c r="A2134" s="410">
        <v>42087</v>
      </c>
      <c r="B2134" s="411">
        <v>8300</v>
      </c>
      <c r="C2134" s="411">
        <v>8600</v>
      </c>
      <c r="D2134" s="412">
        <f t="shared" si="137"/>
        <v>8450</v>
      </c>
    </row>
    <row r="2135" spans="1:9" ht="15" customHeight="1">
      <c r="A2135" s="410">
        <v>42088</v>
      </c>
      <c r="B2135" s="411">
        <v>7900</v>
      </c>
      <c r="C2135" s="411">
        <v>8600</v>
      </c>
      <c r="D2135" s="412">
        <f t="shared" si="137"/>
        <v>8250</v>
      </c>
    </row>
    <row r="2136" spans="1:9" ht="15" customHeight="1">
      <c r="A2136" s="410">
        <v>42089</v>
      </c>
      <c r="B2136" s="411">
        <v>7900</v>
      </c>
      <c r="C2136" s="411">
        <v>8600</v>
      </c>
      <c r="D2136" s="412">
        <f t="shared" si="137"/>
        <v>8250</v>
      </c>
    </row>
    <row r="2137" spans="1:9" ht="15" customHeight="1">
      <c r="A2137" s="410">
        <v>42090</v>
      </c>
      <c r="B2137" s="411">
        <v>7900</v>
      </c>
      <c r="C2137" s="411">
        <v>8600</v>
      </c>
      <c r="D2137" s="412">
        <f t="shared" si="137"/>
        <v>8250</v>
      </c>
    </row>
    <row r="2138" spans="1:9" ht="15" customHeight="1">
      <c r="A2138" s="410">
        <v>42093</v>
      </c>
      <c r="B2138" s="411">
        <v>7900</v>
      </c>
      <c r="C2138" s="411">
        <v>8600</v>
      </c>
      <c r="D2138" s="412">
        <f t="shared" si="137"/>
        <v>8250</v>
      </c>
    </row>
    <row r="2139" spans="1:9" ht="15" customHeight="1" thickBot="1">
      <c r="A2139" s="415">
        <v>42094</v>
      </c>
      <c r="B2139" s="416">
        <v>7900</v>
      </c>
      <c r="C2139" s="416">
        <v>8600</v>
      </c>
      <c r="D2139" s="417">
        <f t="shared" si="137"/>
        <v>8250</v>
      </c>
      <c r="E2139" s="435">
        <f>AVERAGE(D2118:D2139)</f>
        <v>8293.181818181818</v>
      </c>
      <c r="F2139" s="435">
        <f>AVERAGE(D2077:D2139)</f>
        <v>8338.0952380952385</v>
      </c>
      <c r="G2139" s="419"/>
      <c r="H2139" s="429"/>
      <c r="I2139" s="433"/>
    </row>
    <row r="2140" spans="1:9" ht="15" customHeight="1">
      <c r="A2140" s="410">
        <v>42095</v>
      </c>
      <c r="B2140" s="411">
        <v>7900</v>
      </c>
      <c r="C2140" s="411">
        <v>8600</v>
      </c>
      <c r="D2140" s="421">
        <f t="shared" si="137"/>
        <v>8250</v>
      </c>
    </row>
    <row r="2141" spans="1:9" ht="15" customHeight="1">
      <c r="A2141" s="410">
        <v>42096</v>
      </c>
      <c r="B2141" s="411">
        <v>7900</v>
      </c>
      <c r="C2141" s="411">
        <v>8600</v>
      </c>
      <c r="D2141" s="421">
        <f t="shared" si="137"/>
        <v>8250</v>
      </c>
    </row>
    <row r="2142" spans="1:9" ht="15" customHeight="1">
      <c r="A2142" s="410">
        <v>42097</v>
      </c>
      <c r="B2142" s="763" t="s">
        <v>88</v>
      </c>
      <c r="C2142" s="763"/>
      <c r="D2142" s="763"/>
      <c r="E2142" s="422"/>
      <c r="F2142" s="422"/>
    </row>
    <row r="2143" spans="1:9" ht="15" customHeight="1">
      <c r="A2143" s="410">
        <v>42100</v>
      </c>
      <c r="B2143" s="763"/>
      <c r="C2143" s="763"/>
      <c r="D2143" s="763"/>
    </row>
    <row r="2144" spans="1:9" ht="15" customHeight="1">
      <c r="A2144" s="410">
        <v>42101</v>
      </c>
      <c r="B2144" s="411">
        <v>7900</v>
      </c>
      <c r="C2144" s="411">
        <v>8650</v>
      </c>
      <c r="D2144" s="421">
        <f t="shared" ref="D2144:D2146" si="138">AVERAGE(B2144:C2144)</f>
        <v>8275</v>
      </c>
    </row>
    <row r="2145" spans="1:4" ht="15" customHeight="1">
      <c r="A2145" s="410">
        <v>42102</v>
      </c>
      <c r="B2145" s="411">
        <v>8300</v>
      </c>
      <c r="C2145" s="411">
        <v>8600</v>
      </c>
      <c r="D2145" s="421">
        <f t="shared" si="138"/>
        <v>8450</v>
      </c>
    </row>
    <row r="2146" spans="1:4" ht="15" customHeight="1">
      <c r="A2146" s="410">
        <v>42103</v>
      </c>
      <c r="B2146" s="411">
        <v>8300</v>
      </c>
      <c r="C2146" s="411">
        <v>8600</v>
      </c>
      <c r="D2146" s="421">
        <f t="shared" si="138"/>
        <v>8450</v>
      </c>
    </row>
    <row r="2147" spans="1:4" ht="15" customHeight="1">
      <c r="A2147" s="410">
        <v>42104</v>
      </c>
      <c r="B2147" s="411">
        <v>8250</v>
      </c>
      <c r="C2147" s="411">
        <v>8550</v>
      </c>
      <c r="D2147" s="421">
        <f t="shared" ref="D2147:D2154" si="139">AVERAGE(B2147:C2147)</f>
        <v>8400</v>
      </c>
    </row>
    <row r="2148" spans="1:4" ht="15" customHeight="1">
      <c r="A2148" s="410">
        <v>42107</v>
      </c>
      <c r="B2148" s="411">
        <v>8250</v>
      </c>
      <c r="C2148" s="411">
        <v>8550</v>
      </c>
      <c r="D2148" s="421">
        <f t="shared" si="139"/>
        <v>8400</v>
      </c>
    </row>
    <row r="2149" spans="1:4" ht="15" customHeight="1">
      <c r="A2149" s="410">
        <v>42108</v>
      </c>
      <c r="B2149" s="411">
        <v>8250</v>
      </c>
      <c r="C2149" s="411">
        <v>8550</v>
      </c>
      <c r="D2149" s="421">
        <f t="shared" si="139"/>
        <v>8400</v>
      </c>
    </row>
    <row r="2150" spans="1:4" ht="15" customHeight="1">
      <c r="A2150" s="410">
        <v>42109</v>
      </c>
      <c r="B2150" s="411">
        <v>8250</v>
      </c>
      <c r="C2150" s="411">
        <v>8550</v>
      </c>
      <c r="D2150" s="421">
        <f t="shared" si="139"/>
        <v>8400</v>
      </c>
    </row>
    <row r="2151" spans="1:4" ht="15" customHeight="1">
      <c r="A2151" s="410">
        <v>42110</v>
      </c>
      <c r="B2151" s="411">
        <v>8250</v>
      </c>
      <c r="C2151" s="411">
        <v>8550</v>
      </c>
      <c r="D2151" s="421">
        <f t="shared" si="139"/>
        <v>8400</v>
      </c>
    </row>
    <row r="2152" spans="1:4" ht="15" customHeight="1">
      <c r="A2152" s="410">
        <v>42111</v>
      </c>
      <c r="B2152" s="411">
        <v>8250</v>
      </c>
      <c r="C2152" s="411">
        <v>8550</v>
      </c>
      <c r="D2152" s="421">
        <f t="shared" si="139"/>
        <v>8400</v>
      </c>
    </row>
    <row r="2153" spans="1:4" ht="15" customHeight="1">
      <c r="A2153" s="410">
        <v>42114</v>
      </c>
      <c r="B2153" s="411">
        <v>8250</v>
      </c>
      <c r="C2153" s="411">
        <v>8550</v>
      </c>
      <c r="D2153" s="421">
        <f t="shared" si="139"/>
        <v>8400</v>
      </c>
    </row>
    <row r="2154" spans="1:4" ht="15" customHeight="1">
      <c r="A2154" s="410">
        <v>42115</v>
      </c>
      <c r="B2154" s="411">
        <v>8250</v>
      </c>
      <c r="C2154" s="411">
        <v>8550</v>
      </c>
      <c r="D2154" s="421">
        <f t="shared" si="139"/>
        <v>8400</v>
      </c>
    </row>
    <row r="2155" spans="1:4" ht="15" customHeight="1">
      <c r="A2155" s="410">
        <v>42116</v>
      </c>
      <c r="B2155" s="411">
        <v>8350</v>
      </c>
      <c r="C2155" s="411">
        <v>8900</v>
      </c>
      <c r="D2155" s="421">
        <f t="shared" ref="D2155:D2167" si="140">AVERAGE(B2155:C2155)</f>
        <v>8625</v>
      </c>
    </row>
    <row r="2156" spans="1:4" ht="15" customHeight="1">
      <c r="A2156" s="410">
        <v>42117</v>
      </c>
      <c r="B2156" s="411">
        <v>8350</v>
      </c>
      <c r="C2156" s="411">
        <v>8900</v>
      </c>
      <c r="D2156" s="421">
        <f t="shared" si="140"/>
        <v>8625</v>
      </c>
    </row>
    <row r="2157" spans="1:4" ht="15" customHeight="1">
      <c r="A2157" s="410">
        <v>42118</v>
      </c>
      <c r="B2157" s="411">
        <v>8350</v>
      </c>
      <c r="C2157" s="411">
        <v>8900</v>
      </c>
      <c r="D2157" s="412">
        <f t="shared" si="140"/>
        <v>8625</v>
      </c>
    </row>
    <row r="2158" spans="1:4" ht="15" customHeight="1">
      <c r="A2158" s="410">
        <v>42121</v>
      </c>
      <c r="B2158" s="411">
        <v>8350</v>
      </c>
      <c r="C2158" s="411">
        <v>8900</v>
      </c>
      <c r="D2158" s="412">
        <f t="shared" si="140"/>
        <v>8625</v>
      </c>
    </row>
    <row r="2159" spans="1:4" ht="15" customHeight="1">
      <c r="A2159" s="410">
        <v>42122</v>
      </c>
      <c r="B2159" s="411">
        <v>8350</v>
      </c>
      <c r="C2159" s="411">
        <v>8900</v>
      </c>
      <c r="D2159" s="412">
        <f t="shared" si="140"/>
        <v>8625</v>
      </c>
    </row>
    <row r="2160" spans="1:4" ht="15" customHeight="1">
      <c r="A2160" s="410">
        <v>42123</v>
      </c>
      <c r="B2160" s="411">
        <v>8350</v>
      </c>
      <c r="C2160" s="411">
        <v>8900</v>
      </c>
      <c r="D2160" s="412">
        <f t="shared" si="140"/>
        <v>8625</v>
      </c>
    </row>
    <row r="2161" spans="1:9" ht="15" customHeight="1" thickBot="1">
      <c r="A2161" s="415">
        <v>42124</v>
      </c>
      <c r="B2161" s="416">
        <v>8350</v>
      </c>
      <c r="C2161" s="416">
        <v>8900</v>
      </c>
      <c r="D2161" s="417">
        <f t="shared" si="140"/>
        <v>8625</v>
      </c>
      <c r="E2161" s="435">
        <f>AVERAGE(D2140:D2161)</f>
        <v>8462.5</v>
      </c>
      <c r="F2161" s="435">
        <f>AVERAGE(D2077:D2161)</f>
        <v>8368.0722891566256</v>
      </c>
      <c r="G2161" s="419"/>
      <c r="H2161" s="429"/>
      <c r="I2161" s="433"/>
    </row>
    <row r="2162" spans="1:9" ht="15" customHeight="1">
      <c r="A2162" s="410">
        <v>42125</v>
      </c>
      <c r="B2162" s="411">
        <v>8350</v>
      </c>
      <c r="C2162" s="411">
        <v>8900</v>
      </c>
      <c r="D2162" s="421">
        <f t="shared" si="140"/>
        <v>8625</v>
      </c>
    </row>
    <row r="2163" spans="1:9" ht="15" customHeight="1">
      <c r="A2163" s="410">
        <v>42128</v>
      </c>
      <c r="B2163" s="763" t="s">
        <v>88</v>
      </c>
      <c r="C2163" s="763"/>
      <c r="D2163" s="763"/>
    </row>
    <row r="2164" spans="1:9" ht="15" customHeight="1">
      <c r="A2164" s="410">
        <v>42129</v>
      </c>
      <c r="B2164" s="411">
        <v>8350</v>
      </c>
      <c r="C2164" s="411">
        <v>8900</v>
      </c>
      <c r="D2164" s="421">
        <f t="shared" si="140"/>
        <v>8625</v>
      </c>
    </row>
    <row r="2165" spans="1:9" ht="15" customHeight="1">
      <c r="A2165" s="410">
        <v>42130</v>
      </c>
      <c r="B2165" s="411">
        <v>8350</v>
      </c>
      <c r="C2165" s="411">
        <v>8900</v>
      </c>
      <c r="D2165" s="421">
        <f t="shared" si="140"/>
        <v>8625</v>
      </c>
    </row>
    <row r="2166" spans="1:9" ht="15" customHeight="1">
      <c r="A2166" s="410">
        <v>42131</v>
      </c>
      <c r="B2166" s="411">
        <v>8350</v>
      </c>
      <c r="C2166" s="411">
        <v>8900</v>
      </c>
      <c r="D2166" s="421">
        <f t="shared" si="140"/>
        <v>8625</v>
      </c>
    </row>
    <row r="2167" spans="1:9" ht="15" customHeight="1">
      <c r="A2167" s="410">
        <v>42132</v>
      </c>
      <c r="B2167" s="411">
        <v>8350</v>
      </c>
      <c r="C2167" s="411">
        <v>8900</v>
      </c>
      <c r="D2167" s="421">
        <f t="shared" si="140"/>
        <v>8625</v>
      </c>
    </row>
    <row r="2168" spans="1:9" ht="15" customHeight="1">
      <c r="A2168" s="410">
        <v>42135</v>
      </c>
      <c r="B2168" s="411">
        <v>8350</v>
      </c>
      <c r="C2168" s="411">
        <v>8900</v>
      </c>
      <c r="D2168" s="421">
        <f t="shared" ref="D2168" si="141">AVERAGE(B2168:C2168)</f>
        <v>8625</v>
      </c>
    </row>
    <row r="2169" spans="1:9" ht="15" customHeight="1">
      <c r="A2169" s="410">
        <v>42136</v>
      </c>
      <c r="B2169" s="411">
        <v>8350</v>
      </c>
      <c r="C2169" s="411">
        <v>8900</v>
      </c>
      <c r="D2169" s="421">
        <f t="shared" ref="D2169" si="142">AVERAGE(B2169:C2169)</f>
        <v>8625</v>
      </c>
    </row>
    <row r="2170" spans="1:9" ht="15" customHeight="1">
      <c r="A2170" s="410">
        <v>42137</v>
      </c>
      <c r="B2170" s="411">
        <v>8350</v>
      </c>
      <c r="C2170" s="411">
        <v>8900</v>
      </c>
      <c r="D2170" s="421">
        <f t="shared" ref="D2170" si="143">AVERAGE(B2170:C2170)</f>
        <v>8625</v>
      </c>
    </row>
    <row r="2171" spans="1:9" ht="15" customHeight="1">
      <c r="A2171" s="410">
        <v>42138</v>
      </c>
      <c r="B2171" s="411">
        <v>8350</v>
      </c>
      <c r="C2171" s="411">
        <v>8900</v>
      </c>
      <c r="D2171" s="421">
        <f t="shared" ref="D2171" si="144">AVERAGE(B2171:C2171)</f>
        <v>8625</v>
      </c>
    </row>
    <row r="2172" spans="1:9" ht="15" customHeight="1">
      <c r="A2172" s="410">
        <v>42139</v>
      </c>
      <c r="B2172" s="411">
        <v>8350</v>
      </c>
      <c r="C2172" s="411">
        <v>8900</v>
      </c>
      <c r="D2172" s="421">
        <f t="shared" ref="D2172" si="145">AVERAGE(B2172:C2172)</f>
        <v>8625</v>
      </c>
    </row>
    <row r="2173" spans="1:9" ht="15" customHeight="1">
      <c r="A2173" s="410">
        <v>42142</v>
      </c>
      <c r="B2173" s="411">
        <v>8350</v>
      </c>
      <c r="C2173" s="411">
        <v>8900</v>
      </c>
      <c r="D2173" s="421">
        <f t="shared" ref="D2173" si="146">AVERAGE(B2173:C2173)</f>
        <v>8625</v>
      </c>
    </row>
    <row r="2174" spans="1:9" ht="15" customHeight="1">
      <c r="A2174" s="410">
        <v>42143</v>
      </c>
      <c r="B2174" s="411">
        <v>8350</v>
      </c>
      <c r="C2174" s="411">
        <v>8900</v>
      </c>
      <c r="D2174" s="421">
        <f t="shared" ref="D2174" si="147">AVERAGE(B2174:C2174)</f>
        <v>8625</v>
      </c>
    </row>
    <row r="2175" spans="1:9" ht="15" customHeight="1">
      <c r="A2175" s="410">
        <v>42144</v>
      </c>
      <c r="B2175" s="411">
        <v>8350</v>
      </c>
      <c r="C2175" s="411">
        <v>8900</v>
      </c>
      <c r="D2175" s="421">
        <f t="shared" ref="D2175" si="148">AVERAGE(B2175:C2175)</f>
        <v>8625</v>
      </c>
    </row>
    <row r="2176" spans="1:9" ht="15" customHeight="1">
      <c r="A2176" s="410">
        <v>42145</v>
      </c>
      <c r="B2176" s="411">
        <v>8350</v>
      </c>
      <c r="C2176" s="411">
        <v>8900</v>
      </c>
      <c r="D2176" s="421">
        <f t="shared" ref="D2176" si="149">AVERAGE(B2176:C2176)</f>
        <v>8625</v>
      </c>
    </row>
    <row r="2177" spans="1:9" ht="15" customHeight="1">
      <c r="A2177" s="410">
        <v>42146</v>
      </c>
      <c r="B2177" s="411">
        <v>8350</v>
      </c>
      <c r="C2177" s="411">
        <v>8900</v>
      </c>
      <c r="D2177" s="421">
        <f t="shared" ref="D2177" si="150">AVERAGE(B2177:C2177)</f>
        <v>8625</v>
      </c>
    </row>
    <row r="2178" spans="1:9" ht="15" customHeight="1">
      <c r="A2178" s="410">
        <v>42149</v>
      </c>
      <c r="B2178" s="763" t="s">
        <v>88</v>
      </c>
      <c r="C2178" s="763"/>
      <c r="D2178" s="763"/>
    </row>
    <row r="2179" spans="1:9" ht="15" customHeight="1">
      <c r="A2179" s="410">
        <v>42150</v>
      </c>
      <c r="B2179" s="411">
        <v>8350</v>
      </c>
      <c r="C2179" s="411">
        <v>8900</v>
      </c>
      <c r="D2179" s="421">
        <f t="shared" ref="D2179:D2180" si="151">AVERAGE(B2179:C2179)</f>
        <v>8625</v>
      </c>
    </row>
    <row r="2180" spans="1:9" ht="15" customHeight="1">
      <c r="A2180" s="410">
        <v>42151</v>
      </c>
      <c r="B2180" s="411">
        <v>8350</v>
      </c>
      <c r="C2180" s="411">
        <v>8900</v>
      </c>
      <c r="D2180" s="421">
        <f t="shared" si="151"/>
        <v>8625</v>
      </c>
    </row>
    <row r="2181" spans="1:9" ht="15" customHeight="1">
      <c r="A2181" s="410">
        <v>42152</v>
      </c>
      <c r="B2181" s="411">
        <v>8350</v>
      </c>
      <c r="C2181" s="411">
        <v>8900</v>
      </c>
      <c r="D2181" s="421">
        <f t="shared" ref="D2181" si="152">AVERAGE(B2181:C2181)</f>
        <v>8625</v>
      </c>
    </row>
    <row r="2182" spans="1:9" ht="15" customHeight="1" thickBot="1">
      <c r="A2182" s="415">
        <v>42153</v>
      </c>
      <c r="B2182" s="416">
        <v>8350</v>
      </c>
      <c r="C2182" s="416">
        <v>8900</v>
      </c>
      <c r="D2182" s="417">
        <f t="shared" ref="D2182:D2183" si="153">AVERAGE(B2182:C2182)</f>
        <v>8625</v>
      </c>
      <c r="E2182" s="435">
        <f>AVERAGE(D2162:D2182)</f>
        <v>8625</v>
      </c>
      <c r="F2182" s="435">
        <f>AVERAGE(D2077:D2182)</f>
        <v>8415.9313725490192</v>
      </c>
      <c r="G2182" s="419"/>
      <c r="H2182" s="429"/>
      <c r="I2182" s="433"/>
    </row>
    <row r="2183" spans="1:9" ht="15" customHeight="1">
      <c r="A2183" s="410">
        <v>42156</v>
      </c>
      <c r="B2183" s="411">
        <v>8350</v>
      </c>
      <c r="C2183" s="411">
        <v>8900</v>
      </c>
      <c r="D2183" s="412">
        <f t="shared" si="153"/>
        <v>8625</v>
      </c>
    </row>
    <row r="2184" spans="1:9" ht="15" customHeight="1">
      <c r="A2184" s="410">
        <v>42157</v>
      </c>
      <c r="B2184" s="411">
        <v>8350</v>
      </c>
      <c r="C2184" s="411">
        <v>8900</v>
      </c>
      <c r="D2184" s="412">
        <f t="shared" ref="D2184" si="154">AVERAGE(B2184:C2184)</f>
        <v>8625</v>
      </c>
    </row>
    <row r="2185" spans="1:9" ht="15" customHeight="1">
      <c r="A2185" s="410">
        <v>42158</v>
      </c>
      <c r="B2185" s="411">
        <v>8350</v>
      </c>
      <c r="C2185" s="411">
        <v>8900</v>
      </c>
      <c r="D2185" s="412">
        <f t="shared" ref="D2185" si="155">AVERAGE(B2185:C2185)</f>
        <v>8625</v>
      </c>
    </row>
    <row r="2186" spans="1:9" ht="15" customHeight="1">
      <c r="A2186" s="410">
        <v>42159</v>
      </c>
      <c r="B2186" s="411">
        <v>8350</v>
      </c>
      <c r="C2186" s="411">
        <v>8900</v>
      </c>
      <c r="D2186" s="412">
        <f t="shared" ref="D2186" si="156">AVERAGE(B2186:C2186)</f>
        <v>8625</v>
      </c>
    </row>
    <row r="2187" spans="1:9" ht="15" customHeight="1">
      <c r="A2187" s="410">
        <v>42160</v>
      </c>
      <c r="B2187" s="411">
        <v>8350</v>
      </c>
      <c r="C2187" s="411">
        <v>8900</v>
      </c>
      <c r="D2187" s="412">
        <f t="shared" ref="D2187" si="157">AVERAGE(B2187:C2187)</f>
        <v>8625</v>
      </c>
    </row>
    <row r="2188" spans="1:9" ht="15" customHeight="1">
      <c r="A2188" s="410">
        <v>42163</v>
      </c>
      <c r="B2188" s="411">
        <v>8350</v>
      </c>
      <c r="C2188" s="411">
        <v>8900</v>
      </c>
      <c r="D2188" s="412">
        <f t="shared" ref="D2188" si="158">AVERAGE(B2188:C2188)</f>
        <v>8625</v>
      </c>
    </row>
    <row r="2189" spans="1:9" ht="15" customHeight="1">
      <c r="A2189" s="410">
        <v>42164</v>
      </c>
      <c r="B2189" s="411">
        <v>8350</v>
      </c>
      <c r="C2189" s="411">
        <v>8900</v>
      </c>
      <c r="D2189" s="412">
        <f t="shared" ref="D2189" si="159">AVERAGE(B2189:C2189)</f>
        <v>8625</v>
      </c>
    </row>
    <row r="2190" spans="1:9" ht="15" customHeight="1">
      <c r="A2190" s="410">
        <v>42165</v>
      </c>
      <c r="B2190" s="411">
        <v>8350</v>
      </c>
      <c r="C2190" s="411">
        <v>8900</v>
      </c>
      <c r="D2190" s="412">
        <f t="shared" ref="D2190" si="160">AVERAGE(B2190:C2190)</f>
        <v>8625</v>
      </c>
    </row>
    <row r="2191" spans="1:9" ht="15" customHeight="1">
      <c r="A2191" s="410">
        <v>42166</v>
      </c>
      <c r="B2191" s="411">
        <v>8350</v>
      </c>
      <c r="C2191" s="411">
        <v>8900</v>
      </c>
      <c r="D2191" s="412">
        <f t="shared" ref="D2191" si="161">AVERAGE(B2191:C2191)</f>
        <v>8625</v>
      </c>
    </row>
    <row r="2192" spans="1:9" ht="15" customHeight="1">
      <c r="A2192" s="410">
        <v>42167</v>
      </c>
      <c r="B2192" s="411">
        <v>8350</v>
      </c>
      <c r="C2192" s="411">
        <v>8900</v>
      </c>
      <c r="D2192" s="412">
        <f t="shared" ref="D2192" si="162">AVERAGE(B2192:C2192)</f>
        <v>8625</v>
      </c>
    </row>
    <row r="2193" spans="1:9" ht="15" customHeight="1">
      <c r="A2193" s="410">
        <v>42170</v>
      </c>
      <c r="B2193" s="411">
        <v>8350</v>
      </c>
      <c r="C2193" s="411">
        <v>8900</v>
      </c>
      <c r="D2193" s="412">
        <f t="shared" ref="D2193" si="163">AVERAGE(B2193:C2193)</f>
        <v>8625</v>
      </c>
    </row>
    <row r="2194" spans="1:9" ht="15" customHeight="1">
      <c r="A2194" s="410">
        <v>42171</v>
      </c>
      <c r="B2194" s="411">
        <v>8350</v>
      </c>
      <c r="C2194" s="411">
        <v>8900</v>
      </c>
      <c r="D2194" s="412">
        <f t="shared" ref="D2194" si="164">AVERAGE(B2194:C2194)</f>
        <v>8625</v>
      </c>
    </row>
    <row r="2195" spans="1:9" ht="15" customHeight="1">
      <c r="A2195" s="410">
        <v>42172</v>
      </c>
      <c r="B2195" s="411">
        <v>8350</v>
      </c>
      <c r="C2195" s="411">
        <v>8900</v>
      </c>
      <c r="D2195" s="412">
        <f t="shared" ref="D2195" si="165">AVERAGE(B2195:C2195)</f>
        <v>8625</v>
      </c>
    </row>
    <row r="2196" spans="1:9" ht="15" customHeight="1">
      <c r="A2196" s="410">
        <v>42173</v>
      </c>
      <c r="B2196" s="411">
        <v>8350</v>
      </c>
      <c r="C2196" s="411">
        <v>8900</v>
      </c>
      <c r="D2196" s="412">
        <f t="shared" ref="D2196" si="166">AVERAGE(B2196:C2196)</f>
        <v>8625</v>
      </c>
    </row>
    <row r="2197" spans="1:9" ht="15" customHeight="1">
      <c r="A2197" s="410">
        <v>42174</v>
      </c>
      <c r="B2197" s="411">
        <v>8350</v>
      </c>
      <c r="C2197" s="411">
        <v>8900</v>
      </c>
      <c r="D2197" s="412">
        <f t="shared" ref="D2197" si="167">AVERAGE(B2197:C2197)</f>
        <v>8625</v>
      </c>
    </row>
    <row r="2198" spans="1:9" ht="15" customHeight="1">
      <c r="A2198" s="410">
        <v>42177</v>
      </c>
      <c r="B2198" s="411">
        <v>8350</v>
      </c>
      <c r="C2198" s="411">
        <v>8900</v>
      </c>
      <c r="D2198" s="412">
        <f t="shared" ref="D2198" si="168">AVERAGE(B2198:C2198)</f>
        <v>8625</v>
      </c>
    </row>
    <row r="2199" spans="1:9" ht="15" customHeight="1">
      <c r="A2199" s="410">
        <v>42178</v>
      </c>
      <c r="B2199" s="411">
        <v>8350</v>
      </c>
      <c r="C2199" s="411">
        <v>8900</v>
      </c>
      <c r="D2199" s="412">
        <f t="shared" ref="D2199" si="169">AVERAGE(B2199:C2199)</f>
        <v>8625</v>
      </c>
    </row>
    <row r="2200" spans="1:9" ht="15" customHeight="1">
      <c r="A2200" s="410">
        <v>42179</v>
      </c>
      <c r="B2200" s="411">
        <v>8350</v>
      </c>
      <c r="C2200" s="411">
        <v>8900</v>
      </c>
      <c r="D2200" s="412">
        <f t="shared" ref="D2200" si="170">AVERAGE(B2200:C2200)</f>
        <v>8625</v>
      </c>
    </row>
    <row r="2201" spans="1:9" ht="15" customHeight="1">
      <c r="A2201" s="410">
        <v>42180</v>
      </c>
      <c r="B2201" s="411">
        <v>8350</v>
      </c>
      <c r="C2201" s="411">
        <v>8900</v>
      </c>
      <c r="D2201" s="412">
        <f t="shared" ref="D2201" si="171">AVERAGE(B2201:C2201)</f>
        <v>8625</v>
      </c>
    </row>
    <row r="2202" spans="1:9" ht="15" customHeight="1">
      <c r="A2202" s="410">
        <v>42181</v>
      </c>
      <c r="B2202" s="411">
        <v>8350</v>
      </c>
      <c r="C2202" s="411">
        <v>8900</v>
      </c>
      <c r="D2202" s="412">
        <f t="shared" ref="D2202" si="172">AVERAGE(B2202:C2202)</f>
        <v>8625</v>
      </c>
    </row>
    <row r="2203" spans="1:9" ht="15" customHeight="1">
      <c r="A2203" s="410">
        <v>42184</v>
      </c>
      <c r="B2203" s="411">
        <v>8350</v>
      </c>
      <c r="C2203" s="411">
        <v>8900</v>
      </c>
      <c r="D2203" s="412">
        <f t="shared" ref="D2203" si="173">AVERAGE(B2203:C2203)</f>
        <v>8625</v>
      </c>
    </row>
    <row r="2204" spans="1:9" ht="15" customHeight="1" thickBot="1">
      <c r="A2204" s="415">
        <v>42185</v>
      </c>
      <c r="B2204" s="416">
        <v>8350</v>
      </c>
      <c r="C2204" s="416">
        <v>8900</v>
      </c>
      <c r="D2204" s="417">
        <f t="shared" ref="D2204" si="174">AVERAGE(B2204:C2204)</f>
        <v>8625</v>
      </c>
      <c r="E2204" s="435">
        <f>AVERAGE(D2183:D2204)</f>
        <v>8625</v>
      </c>
      <c r="F2204" s="435">
        <f>AVERAGE(D2077:D2204)</f>
        <v>8453.0241935483864</v>
      </c>
      <c r="G2204" s="419"/>
      <c r="H2204" s="429"/>
      <c r="I2204" s="433"/>
    </row>
    <row r="2205" spans="1:9" ht="15" customHeight="1">
      <c r="A2205" s="410">
        <v>42186</v>
      </c>
      <c r="B2205" s="420">
        <v>8350</v>
      </c>
      <c r="C2205" s="420">
        <v>8900</v>
      </c>
      <c r="D2205" s="421">
        <f t="shared" ref="D2205" si="175">AVERAGE(B2205:C2205)</f>
        <v>8625</v>
      </c>
    </row>
    <row r="2206" spans="1:9" ht="15" customHeight="1">
      <c r="A2206" s="410">
        <v>42187</v>
      </c>
      <c r="B2206" s="420">
        <v>8350</v>
      </c>
      <c r="C2206" s="420">
        <v>8900</v>
      </c>
      <c r="D2206" s="421">
        <f t="shared" ref="D2206" si="176">AVERAGE(B2206:C2206)</f>
        <v>8625</v>
      </c>
    </row>
    <row r="2207" spans="1:9" ht="15" customHeight="1">
      <c r="A2207" s="410">
        <v>42188</v>
      </c>
      <c r="B2207" s="420">
        <v>8350</v>
      </c>
      <c r="C2207" s="420">
        <v>8900</v>
      </c>
      <c r="D2207" s="421">
        <f t="shared" ref="D2207:D2208" si="177">AVERAGE(B2207:C2207)</f>
        <v>8625</v>
      </c>
    </row>
    <row r="2208" spans="1:9" ht="15" customHeight="1">
      <c r="A2208" s="410">
        <v>42191</v>
      </c>
      <c r="B2208" s="411">
        <v>7100</v>
      </c>
      <c r="C2208" s="411">
        <v>7600</v>
      </c>
      <c r="D2208" s="412">
        <f t="shared" si="177"/>
        <v>7350</v>
      </c>
    </row>
    <row r="2209" spans="1:4" ht="15" customHeight="1">
      <c r="A2209" s="410">
        <v>42192</v>
      </c>
      <c r="B2209" s="411">
        <v>7100</v>
      </c>
      <c r="C2209" s="411">
        <v>7600</v>
      </c>
      <c r="D2209" s="412">
        <f t="shared" ref="D2209" si="178">AVERAGE(B2209:C2209)</f>
        <v>7350</v>
      </c>
    </row>
    <row r="2210" spans="1:4" ht="15" customHeight="1">
      <c r="A2210" s="410">
        <v>42193</v>
      </c>
      <c r="B2210" s="411">
        <v>7100</v>
      </c>
      <c r="C2210" s="411">
        <v>7600</v>
      </c>
      <c r="D2210" s="412">
        <f t="shared" ref="D2210" si="179">AVERAGE(B2210:C2210)</f>
        <v>7350</v>
      </c>
    </row>
    <row r="2211" spans="1:4" ht="15" customHeight="1">
      <c r="A2211" s="410">
        <v>42194</v>
      </c>
      <c r="B2211" s="411">
        <v>7100</v>
      </c>
      <c r="C2211" s="411">
        <v>7600</v>
      </c>
      <c r="D2211" s="412">
        <f t="shared" ref="D2211" si="180">AVERAGE(B2211:C2211)</f>
        <v>7350</v>
      </c>
    </row>
    <row r="2212" spans="1:4" ht="15" customHeight="1">
      <c r="A2212" s="410">
        <v>42195</v>
      </c>
      <c r="B2212" s="411">
        <v>7100</v>
      </c>
      <c r="C2212" s="411">
        <v>7600</v>
      </c>
      <c r="D2212" s="412">
        <f t="shared" ref="D2212" si="181">AVERAGE(B2212:C2212)</f>
        <v>7350</v>
      </c>
    </row>
    <row r="2213" spans="1:4" ht="15" customHeight="1">
      <c r="A2213" s="410">
        <v>42198</v>
      </c>
      <c r="B2213" s="411">
        <v>7100</v>
      </c>
      <c r="C2213" s="411">
        <v>7600</v>
      </c>
      <c r="D2213" s="412">
        <f t="shared" ref="D2213" si="182">AVERAGE(B2213:C2213)</f>
        <v>7350</v>
      </c>
    </row>
    <row r="2214" spans="1:4" ht="15" customHeight="1">
      <c r="A2214" s="410">
        <v>42199</v>
      </c>
      <c r="B2214" s="411">
        <v>7100</v>
      </c>
      <c r="C2214" s="411">
        <v>7600</v>
      </c>
      <c r="D2214" s="412">
        <f t="shared" ref="D2214" si="183">AVERAGE(B2214:C2214)</f>
        <v>7350</v>
      </c>
    </row>
    <row r="2215" spans="1:4" ht="15" customHeight="1">
      <c r="A2215" s="410">
        <v>42200</v>
      </c>
      <c r="B2215" s="411">
        <v>7100</v>
      </c>
      <c r="C2215" s="411">
        <v>7600</v>
      </c>
      <c r="D2215" s="412">
        <f t="shared" ref="D2215" si="184">AVERAGE(B2215:C2215)</f>
        <v>7350</v>
      </c>
    </row>
    <row r="2216" spans="1:4" ht="15" customHeight="1">
      <c r="A2216" s="410">
        <v>42201</v>
      </c>
      <c r="B2216" s="411">
        <v>7100</v>
      </c>
      <c r="C2216" s="411">
        <v>7600</v>
      </c>
      <c r="D2216" s="412">
        <f t="shared" ref="D2216" si="185">AVERAGE(B2216:C2216)</f>
        <v>7350</v>
      </c>
    </row>
    <row r="2217" spans="1:4" ht="15" customHeight="1">
      <c r="A2217" s="410">
        <v>42202</v>
      </c>
      <c r="B2217" s="411">
        <v>7100</v>
      </c>
      <c r="C2217" s="411">
        <v>7600</v>
      </c>
      <c r="D2217" s="412">
        <f t="shared" ref="D2217" si="186">AVERAGE(B2217:C2217)</f>
        <v>7350</v>
      </c>
    </row>
    <row r="2218" spans="1:4" ht="15" customHeight="1">
      <c r="A2218" s="410">
        <v>42205</v>
      </c>
      <c r="B2218" s="411">
        <v>7100</v>
      </c>
      <c r="C2218" s="411">
        <v>7600</v>
      </c>
      <c r="D2218" s="412">
        <f t="shared" ref="D2218" si="187">AVERAGE(B2218:C2218)</f>
        <v>7350</v>
      </c>
    </row>
    <row r="2219" spans="1:4" ht="15" customHeight="1">
      <c r="A2219" s="410">
        <v>42206</v>
      </c>
      <c r="B2219" s="411">
        <v>7100</v>
      </c>
      <c r="C2219" s="411">
        <v>7600</v>
      </c>
      <c r="D2219" s="412">
        <f t="shared" ref="D2219" si="188">AVERAGE(B2219:C2219)</f>
        <v>7350</v>
      </c>
    </row>
    <row r="2220" spans="1:4" ht="15" customHeight="1">
      <c r="A2220" s="410">
        <v>42207</v>
      </c>
      <c r="B2220" s="411">
        <v>7100</v>
      </c>
      <c r="C2220" s="411">
        <v>7600</v>
      </c>
      <c r="D2220" s="412">
        <f t="shared" ref="D2220" si="189">AVERAGE(B2220:C2220)</f>
        <v>7350</v>
      </c>
    </row>
    <row r="2221" spans="1:4" ht="15" customHeight="1">
      <c r="A2221" s="410">
        <v>42208</v>
      </c>
      <c r="B2221" s="411">
        <v>7100</v>
      </c>
      <c r="C2221" s="411">
        <v>7600</v>
      </c>
      <c r="D2221" s="412">
        <f t="shared" ref="D2221" si="190">AVERAGE(B2221:C2221)</f>
        <v>7350</v>
      </c>
    </row>
    <row r="2222" spans="1:4" ht="15" customHeight="1">
      <c r="A2222" s="410">
        <v>42209</v>
      </c>
      <c r="B2222" s="411">
        <v>7100</v>
      </c>
      <c r="C2222" s="411">
        <v>7600</v>
      </c>
      <c r="D2222" s="412">
        <f t="shared" ref="D2222" si="191">AVERAGE(B2222:C2222)</f>
        <v>7350</v>
      </c>
    </row>
    <row r="2223" spans="1:4" ht="15" customHeight="1">
      <c r="A2223" s="410">
        <v>42212</v>
      </c>
      <c r="B2223" s="411">
        <v>7100</v>
      </c>
      <c r="C2223" s="411">
        <v>7600</v>
      </c>
      <c r="D2223" s="412">
        <f t="shared" ref="D2223" si="192">AVERAGE(B2223:C2223)</f>
        <v>7350</v>
      </c>
    </row>
    <row r="2224" spans="1:4" ht="15" customHeight="1">
      <c r="A2224" s="410">
        <v>42213</v>
      </c>
      <c r="B2224" s="411">
        <v>7100</v>
      </c>
      <c r="C2224" s="411">
        <v>7600</v>
      </c>
      <c r="D2224" s="412">
        <f t="shared" ref="D2224" si="193">AVERAGE(B2224:C2224)</f>
        <v>7350</v>
      </c>
    </row>
    <row r="2225" spans="1:9" ht="15" customHeight="1">
      <c r="A2225" s="410">
        <v>42214</v>
      </c>
      <c r="B2225" s="411">
        <v>7100</v>
      </c>
      <c r="C2225" s="411">
        <v>7600</v>
      </c>
      <c r="D2225" s="412">
        <f t="shared" ref="D2225" si="194">AVERAGE(B2225:C2225)</f>
        <v>7350</v>
      </c>
    </row>
    <row r="2226" spans="1:9" ht="15" customHeight="1">
      <c r="A2226" s="410">
        <v>42215</v>
      </c>
      <c r="B2226" s="411">
        <v>7100</v>
      </c>
      <c r="C2226" s="411">
        <v>7600</v>
      </c>
      <c r="D2226" s="412">
        <f t="shared" ref="D2226" si="195">AVERAGE(B2226:C2226)</f>
        <v>7350</v>
      </c>
    </row>
    <row r="2227" spans="1:9" ht="15" customHeight="1" thickBot="1">
      <c r="A2227" s="415">
        <v>42216</v>
      </c>
      <c r="B2227" s="416">
        <v>7100</v>
      </c>
      <c r="C2227" s="416">
        <v>7600</v>
      </c>
      <c r="D2227" s="417">
        <f t="shared" ref="D2227" si="196">AVERAGE(B2227:C2227)</f>
        <v>7350</v>
      </c>
      <c r="E2227" s="435">
        <f>AVERAGE(D2205:D2227)</f>
        <v>7516.304347826087</v>
      </c>
      <c r="F2227" s="435">
        <f>AVERAGE(D2077:D2227)</f>
        <v>8306.4625850340144</v>
      </c>
      <c r="G2227" s="419"/>
      <c r="H2227" s="429"/>
      <c r="I2227" s="433"/>
    </row>
    <row r="2228" spans="1:9" ht="15" customHeight="1">
      <c r="A2228" s="410">
        <v>42219</v>
      </c>
      <c r="B2228" s="420">
        <v>7100</v>
      </c>
      <c r="C2228" s="420">
        <v>7600</v>
      </c>
      <c r="D2228" s="421">
        <f t="shared" ref="D2228" si="197">AVERAGE(B2228:C2228)</f>
        <v>7350</v>
      </c>
    </row>
    <row r="2229" spans="1:9" ht="15" customHeight="1">
      <c r="A2229" s="410">
        <v>42220</v>
      </c>
      <c r="B2229" s="420">
        <v>7100</v>
      </c>
      <c r="C2229" s="420">
        <v>7600</v>
      </c>
      <c r="D2229" s="421">
        <f t="shared" ref="D2229" si="198">AVERAGE(B2229:C2229)</f>
        <v>7350</v>
      </c>
    </row>
    <row r="2230" spans="1:9" ht="15" customHeight="1">
      <c r="A2230" s="410">
        <v>42221</v>
      </c>
      <c r="B2230" s="420">
        <v>7100</v>
      </c>
      <c r="C2230" s="420">
        <v>7600</v>
      </c>
      <c r="D2230" s="421">
        <f t="shared" ref="D2230" si="199">AVERAGE(B2230:C2230)</f>
        <v>7350</v>
      </c>
    </row>
    <row r="2231" spans="1:9" ht="15" customHeight="1">
      <c r="A2231" s="410">
        <v>42222</v>
      </c>
      <c r="B2231" s="420">
        <v>7100</v>
      </c>
      <c r="C2231" s="420">
        <v>7600</v>
      </c>
      <c r="D2231" s="421">
        <f t="shared" ref="D2231" si="200">AVERAGE(B2231:C2231)</f>
        <v>7350</v>
      </c>
    </row>
    <row r="2232" spans="1:9" ht="15" customHeight="1">
      <c r="A2232" s="410">
        <v>42223</v>
      </c>
      <c r="B2232" s="420">
        <v>7100</v>
      </c>
      <c r="C2232" s="420">
        <v>7600</v>
      </c>
      <c r="D2232" s="421">
        <f t="shared" ref="D2232:D2235" si="201">AVERAGE(B2232:C2232)</f>
        <v>7350</v>
      </c>
    </row>
    <row r="2233" spans="1:9" ht="15" customHeight="1">
      <c r="A2233" s="410">
        <v>42226</v>
      </c>
      <c r="B2233" s="411">
        <v>7100</v>
      </c>
      <c r="C2233" s="411">
        <v>7600</v>
      </c>
      <c r="D2233" s="421">
        <f t="shared" si="201"/>
        <v>7350</v>
      </c>
    </row>
    <row r="2234" spans="1:9" ht="15" customHeight="1">
      <c r="A2234" s="410">
        <v>42227</v>
      </c>
      <c r="B2234" s="411">
        <v>7100</v>
      </c>
      <c r="C2234" s="411">
        <v>7600</v>
      </c>
      <c r="D2234" s="421">
        <f t="shared" si="201"/>
        <v>7350</v>
      </c>
    </row>
    <row r="2235" spans="1:9" ht="15" customHeight="1">
      <c r="A2235" s="410">
        <v>42228</v>
      </c>
      <c r="B2235" s="411">
        <v>7100</v>
      </c>
      <c r="C2235" s="411">
        <v>7600</v>
      </c>
      <c r="D2235" s="421">
        <f t="shared" si="201"/>
        <v>7350</v>
      </c>
    </row>
    <row r="2236" spans="1:9" ht="15" customHeight="1">
      <c r="A2236" s="410">
        <v>42229</v>
      </c>
      <c r="B2236" s="411">
        <v>7100</v>
      </c>
      <c r="C2236" s="411">
        <v>7600</v>
      </c>
      <c r="D2236" s="421">
        <f t="shared" ref="D2236" si="202">AVERAGE(B2236:C2236)</f>
        <v>7350</v>
      </c>
    </row>
    <row r="2237" spans="1:9" ht="15" customHeight="1">
      <c r="A2237" s="410">
        <v>42230</v>
      </c>
      <c r="B2237" s="411">
        <v>7100</v>
      </c>
      <c r="C2237" s="411">
        <v>7600</v>
      </c>
      <c r="D2237" s="421">
        <f t="shared" ref="D2237:D2244" si="203">AVERAGE(B2237:C2237)</f>
        <v>7350</v>
      </c>
    </row>
    <row r="2238" spans="1:9" ht="15" customHeight="1">
      <c r="A2238" s="410">
        <v>42233</v>
      </c>
      <c r="B2238" s="411">
        <v>7100</v>
      </c>
      <c r="C2238" s="411">
        <v>7600</v>
      </c>
      <c r="D2238" s="421">
        <f t="shared" si="203"/>
        <v>7350</v>
      </c>
    </row>
    <row r="2239" spans="1:9" ht="15" customHeight="1">
      <c r="A2239" s="410">
        <v>42234</v>
      </c>
      <c r="B2239" s="411">
        <v>7100</v>
      </c>
      <c r="C2239" s="411">
        <v>7600</v>
      </c>
      <c r="D2239" s="421">
        <f t="shared" si="203"/>
        <v>7350</v>
      </c>
    </row>
    <row r="2240" spans="1:9" ht="15" customHeight="1">
      <c r="A2240" s="410">
        <v>42235</v>
      </c>
      <c r="B2240" s="411">
        <v>7100</v>
      </c>
      <c r="C2240" s="411">
        <v>7600</v>
      </c>
      <c r="D2240" s="421">
        <f t="shared" si="203"/>
        <v>7350</v>
      </c>
    </row>
    <row r="2241" spans="1:9" ht="15" customHeight="1">
      <c r="A2241" s="410">
        <v>42236</v>
      </c>
      <c r="B2241" s="411">
        <v>7100</v>
      </c>
      <c r="C2241" s="411">
        <v>7600</v>
      </c>
      <c r="D2241" s="421">
        <f t="shared" si="203"/>
        <v>7350</v>
      </c>
    </row>
    <row r="2242" spans="1:9" ht="15" customHeight="1">
      <c r="A2242" s="410">
        <v>42237</v>
      </c>
      <c r="B2242" s="411">
        <v>7100</v>
      </c>
      <c r="C2242" s="411">
        <v>7600</v>
      </c>
      <c r="D2242" s="421">
        <f t="shared" si="203"/>
        <v>7350</v>
      </c>
    </row>
    <row r="2243" spans="1:9" ht="15" customHeight="1">
      <c r="A2243" s="410">
        <v>42240</v>
      </c>
      <c r="B2243" s="411">
        <v>7100</v>
      </c>
      <c r="C2243" s="411">
        <v>7600</v>
      </c>
      <c r="D2243" s="412">
        <f t="shared" si="203"/>
        <v>7350</v>
      </c>
    </row>
    <row r="2244" spans="1:9" ht="15" customHeight="1">
      <c r="A2244" s="410">
        <v>42241</v>
      </c>
      <c r="B2244" s="411">
        <v>7100</v>
      </c>
      <c r="C2244" s="411">
        <v>7600</v>
      </c>
      <c r="D2244" s="412">
        <f t="shared" si="203"/>
        <v>7350</v>
      </c>
    </row>
    <row r="2245" spans="1:9" ht="15" customHeight="1">
      <c r="A2245" s="410">
        <v>42242</v>
      </c>
      <c r="B2245" s="411">
        <v>7100</v>
      </c>
      <c r="C2245" s="411">
        <v>7600</v>
      </c>
      <c r="D2245" s="412">
        <f t="shared" ref="D2245" si="204">AVERAGE(B2245:C2245)</f>
        <v>7350</v>
      </c>
    </row>
    <row r="2246" spans="1:9" ht="15" customHeight="1">
      <c r="A2246" s="410">
        <v>42243</v>
      </c>
      <c r="B2246" s="411">
        <v>7100</v>
      </c>
      <c r="C2246" s="411">
        <v>7600</v>
      </c>
      <c r="D2246" s="412">
        <f t="shared" ref="D2246" si="205">AVERAGE(B2246:C2246)</f>
        <v>7350</v>
      </c>
    </row>
    <row r="2247" spans="1:9" ht="15" customHeight="1">
      <c r="A2247" s="410">
        <v>42244</v>
      </c>
      <c r="B2247" s="411">
        <v>7100</v>
      </c>
      <c r="C2247" s="411">
        <v>7600</v>
      </c>
      <c r="D2247" s="412">
        <f t="shared" ref="D2247" si="206">AVERAGE(B2247:C2247)</f>
        <v>7350</v>
      </c>
    </row>
    <row r="2248" spans="1:9" ht="15" customHeight="1" thickBot="1">
      <c r="A2248" s="415">
        <v>42247</v>
      </c>
      <c r="B2248" s="765" t="s">
        <v>88</v>
      </c>
      <c r="C2248" s="765"/>
      <c r="D2248" s="765"/>
      <c r="E2248" s="435">
        <f>AVERAGE(D2228:D2247)</f>
        <v>7350</v>
      </c>
      <c r="F2248" s="435">
        <f>AVERAGE(D2077:D2247)</f>
        <v>8191.9161676646709</v>
      </c>
      <c r="G2248" s="419"/>
      <c r="H2248" s="429"/>
      <c r="I2248" s="433"/>
    </row>
    <row r="2249" spans="1:9" ht="15" customHeight="1">
      <c r="A2249" s="410">
        <v>42248</v>
      </c>
      <c r="B2249" s="411">
        <v>7100</v>
      </c>
      <c r="C2249" s="411">
        <v>7600</v>
      </c>
      <c r="D2249" s="412">
        <f t="shared" ref="D2249" si="207">AVERAGE(B2249:C2249)</f>
        <v>7350</v>
      </c>
    </row>
    <row r="2250" spans="1:9" ht="15" customHeight="1">
      <c r="A2250" s="410">
        <v>42249</v>
      </c>
      <c r="B2250" s="411">
        <v>7100</v>
      </c>
      <c r="C2250" s="411">
        <v>7600</v>
      </c>
      <c r="D2250" s="412">
        <f t="shared" ref="D2250" si="208">AVERAGE(B2250:C2250)</f>
        <v>7350</v>
      </c>
    </row>
    <row r="2251" spans="1:9" ht="15" customHeight="1">
      <c r="A2251" s="410">
        <v>42250</v>
      </c>
      <c r="B2251" s="411">
        <v>7100</v>
      </c>
      <c r="C2251" s="411">
        <v>7600</v>
      </c>
      <c r="D2251" s="412">
        <f t="shared" ref="D2251" si="209">AVERAGE(B2251:C2251)</f>
        <v>7350</v>
      </c>
    </row>
    <row r="2252" spans="1:9" ht="15" customHeight="1">
      <c r="A2252" s="410">
        <v>42251</v>
      </c>
      <c r="B2252" s="411">
        <v>7100</v>
      </c>
      <c r="C2252" s="411">
        <v>7600</v>
      </c>
      <c r="D2252" s="412">
        <f t="shared" ref="D2252" si="210">AVERAGE(B2252:C2252)</f>
        <v>7350</v>
      </c>
    </row>
    <row r="2253" spans="1:9" ht="15" customHeight="1">
      <c r="A2253" s="410">
        <v>42254</v>
      </c>
      <c r="B2253" s="411">
        <v>7100</v>
      </c>
      <c r="C2253" s="411">
        <v>7600</v>
      </c>
      <c r="D2253" s="412">
        <f t="shared" ref="D2253" si="211">AVERAGE(B2253:C2253)</f>
        <v>7350</v>
      </c>
    </row>
    <row r="2254" spans="1:9" ht="15" customHeight="1">
      <c r="A2254" s="410">
        <v>42255</v>
      </c>
      <c r="B2254" s="411">
        <v>7100</v>
      </c>
      <c r="C2254" s="411">
        <v>7600</v>
      </c>
      <c r="D2254" s="412">
        <f t="shared" ref="D2254" si="212">AVERAGE(B2254:C2254)</f>
        <v>7350</v>
      </c>
    </row>
    <row r="2255" spans="1:9" ht="15" customHeight="1">
      <c r="A2255" s="410">
        <v>42256</v>
      </c>
      <c r="B2255" s="411">
        <v>7100</v>
      </c>
      <c r="C2255" s="411">
        <v>7600</v>
      </c>
      <c r="D2255" s="412">
        <f t="shared" ref="D2255" si="213">AVERAGE(B2255:C2255)</f>
        <v>7350</v>
      </c>
    </row>
    <row r="2256" spans="1:9" ht="15" customHeight="1">
      <c r="A2256" s="410">
        <v>42257</v>
      </c>
      <c r="B2256" s="411">
        <v>7100</v>
      </c>
      <c r="C2256" s="411">
        <v>7600</v>
      </c>
      <c r="D2256" s="412">
        <f t="shared" ref="D2256" si="214">AVERAGE(B2256:C2256)</f>
        <v>7350</v>
      </c>
    </row>
    <row r="2257" spans="1:9" ht="15" customHeight="1">
      <c r="A2257" s="410">
        <v>42258</v>
      </c>
      <c r="B2257" s="411">
        <v>7100</v>
      </c>
      <c r="C2257" s="411">
        <v>7600</v>
      </c>
      <c r="D2257" s="412">
        <f t="shared" ref="D2257" si="215">AVERAGE(B2257:C2257)</f>
        <v>7350</v>
      </c>
    </row>
    <row r="2258" spans="1:9" ht="15" customHeight="1">
      <c r="A2258" s="410">
        <v>42261</v>
      </c>
      <c r="B2258" s="411">
        <v>7100</v>
      </c>
      <c r="C2258" s="411">
        <v>7600</v>
      </c>
      <c r="D2258" s="412">
        <f t="shared" ref="D2258" si="216">AVERAGE(B2258:C2258)</f>
        <v>7350</v>
      </c>
    </row>
    <row r="2259" spans="1:9" ht="15" customHeight="1">
      <c r="A2259" s="410">
        <v>42262</v>
      </c>
      <c r="B2259" s="411">
        <v>7100</v>
      </c>
      <c r="C2259" s="411">
        <v>7600</v>
      </c>
      <c r="D2259" s="412">
        <f t="shared" ref="D2259" si="217">AVERAGE(B2259:C2259)</f>
        <v>7350</v>
      </c>
    </row>
    <row r="2260" spans="1:9" ht="15" customHeight="1">
      <c r="A2260" s="410">
        <v>42263</v>
      </c>
      <c r="B2260" s="411">
        <v>7100</v>
      </c>
      <c r="C2260" s="411">
        <v>7600</v>
      </c>
      <c r="D2260" s="412">
        <f t="shared" ref="D2260" si="218">AVERAGE(B2260:C2260)</f>
        <v>7350</v>
      </c>
    </row>
    <row r="2261" spans="1:9" ht="15" customHeight="1">
      <c r="A2261" s="410">
        <v>42264</v>
      </c>
      <c r="B2261" s="411">
        <v>7100</v>
      </c>
      <c r="C2261" s="411">
        <v>7600</v>
      </c>
      <c r="D2261" s="412">
        <f t="shared" ref="D2261" si="219">AVERAGE(B2261:C2261)</f>
        <v>7350</v>
      </c>
    </row>
    <row r="2262" spans="1:9" ht="15" customHeight="1">
      <c r="A2262" s="410">
        <v>42265</v>
      </c>
      <c r="B2262" s="411">
        <v>7100</v>
      </c>
      <c r="C2262" s="411">
        <v>7600</v>
      </c>
      <c r="D2262" s="412">
        <f t="shared" ref="D2262" si="220">AVERAGE(B2262:C2262)</f>
        <v>7350</v>
      </c>
    </row>
    <row r="2263" spans="1:9" ht="15" customHeight="1">
      <c r="A2263" s="410">
        <v>42268</v>
      </c>
      <c r="B2263" s="411">
        <v>7100</v>
      </c>
      <c r="C2263" s="411">
        <v>7600</v>
      </c>
      <c r="D2263" s="412">
        <f t="shared" ref="D2263" si="221">AVERAGE(B2263:C2263)</f>
        <v>7350</v>
      </c>
    </row>
    <row r="2264" spans="1:9" ht="15" customHeight="1">
      <c r="A2264" s="410">
        <v>42269</v>
      </c>
      <c r="B2264" s="411">
        <v>7100</v>
      </c>
      <c r="C2264" s="411">
        <v>7600</v>
      </c>
      <c r="D2264" s="412">
        <f t="shared" ref="D2264" si="222">AVERAGE(B2264:C2264)</f>
        <v>7350</v>
      </c>
    </row>
    <row r="2265" spans="1:9" ht="15" customHeight="1">
      <c r="A2265" s="410">
        <v>42270</v>
      </c>
      <c r="B2265" s="411">
        <v>7100</v>
      </c>
      <c r="C2265" s="411">
        <v>7600</v>
      </c>
      <c r="D2265" s="412">
        <f t="shared" ref="D2265" si="223">AVERAGE(B2265:C2265)</f>
        <v>7350</v>
      </c>
    </row>
    <row r="2266" spans="1:9" ht="15" customHeight="1">
      <c r="A2266" s="410">
        <v>42271</v>
      </c>
      <c r="B2266" s="411">
        <v>7100</v>
      </c>
      <c r="C2266" s="411">
        <v>7600</v>
      </c>
      <c r="D2266" s="412">
        <f t="shared" ref="D2266" si="224">AVERAGE(B2266:C2266)</f>
        <v>7350</v>
      </c>
    </row>
    <row r="2267" spans="1:9" ht="15" customHeight="1">
      <c r="A2267" s="410">
        <v>42272</v>
      </c>
      <c r="B2267" s="411">
        <v>7100</v>
      </c>
      <c r="C2267" s="411">
        <v>7600</v>
      </c>
      <c r="D2267" s="412">
        <f t="shared" ref="D2267" si="225">AVERAGE(B2267:C2267)</f>
        <v>7350</v>
      </c>
    </row>
    <row r="2268" spans="1:9" ht="15" customHeight="1">
      <c r="A2268" s="410">
        <v>42275</v>
      </c>
      <c r="B2268" s="411">
        <v>7100</v>
      </c>
      <c r="C2268" s="411">
        <v>7600</v>
      </c>
      <c r="D2268" s="412">
        <f t="shared" ref="D2268" si="226">AVERAGE(B2268:C2268)</f>
        <v>7350</v>
      </c>
    </row>
    <row r="2269" spans="1:9" ht="15" customHeight="1">
      <c r="A2269" s="410">
        <v>42276</v>
      </c>
      <c r="B2269" s="411">
        <v>7100</v>
      </c>
      <c r="C2269" s="411">
        <v>7600</v>
      </c>
      <c r="D2269" s="412">
        <f t="shared" ref="D2269" si="227">AVERAGE(B2269:C2269)</f>
        <v>7350</v>
      </c>
    </row>
    <row r="2270" spans="1:9" ht="15" customHeight="1" thickBot="1">
      <c r="A2270" s="415">
        <v>42277</v>
      </c>
      <c r="B2270" s="416">
        <v>7100</v>
      </c>
      <c r="C2270" s="416">
        <v>7600</v>
      </c>
      <c r="D2270" s="417">
        <f t="shared" ref="D2270" si="228">AVERAGE(B2270:C2270)</f>
        <v>7350</v>
      </c>
      <c r="E2270" s="435">
        <f>AVERAGE(D2249:D2270)</f>
        <v>7350</v>
      </c>
      <c r="F2270" s="435">
        <f>AVERAGE(D2077:D2270)</f>
        <v>8093.9153439153442</v>
      </c>
      <c r="G2270" s="419"/>
      <c r="H2270" s="429"/>
      <c r="I2270" s="433"/>
    </row>
    <row r="2271" spans="1:9" ht="15" customHeight="1">
      <c r="A2271" s="410">
        <v>42278</v>
      </c>
      <c r="B2271" s="411">
        <v>7100</v>
      </c>
      <c r="C2271" s="411">
        <v>7600</v>
      </c>
      <c r="D2271" s="412">
        <f t="shared" ref="D2271:D2277" si="229">AVERAGE(B2271:C2271)</f>
        <v>7350</v>
      </c>
    </row>
    <row r="2272" spans="1:9" ht="15" customHeight="1">
      <c r="A2272" s="410">
        <v>42279</v>
      </c>
      <c r="B2272" s="411">
        <v>7100</v>
      </c>
      <c r="C2272" s="411">
        <v>7600</v>
      </c>
      <c r="D2272" s="412">
        <f t="shared" si="229"/>
        <v>7350</v>
      </c>
    </row>
    <row r="2273" spans="1:4" ht="15" customHeight="1">
      <c r="A2273" s="410">
        <v>42282</v>
      </c>
      <c r="B2273" s="411">
        <v>7100</v>
      </c>
      <c r="C2273" s="411">
        <v>7600</v>
      </c>
      <c r="D2273" s="412">
        <f t="shared" si="229"/>
        <v>7350</v>
      </c>
    </row>
    <row r="2274" spans="1:4" ht="15" customHeight="1">
      <c r="A2274" s="410">
        <v>42283</v>
      </c>
      <c r="B2274" s="411">
        <v>7100</v>
      </c>
      <c r="C2274" s="411">
        <v>7600</v>
      </c>
      <c r="D2274" s="412">
        <f t="shared" si="229"/>
        <v>7350</v>
      </c>
    </row>
    <row r="2275" spans="1:4" ht="15" customHeight="1">
      <c r="A2275" s="410">
        <v>42284</v>
      </c>
      <c r="B2275" s="411">
        <v>7100</v>
      </c>
      <c r="C2275" s="411">
        <v>7600</v>
      </c>
      <c r="D2275" s="412">
        <f t="shared" si="229"/>
        <v>7350</v>
      </c>
    </row>
    <row r="2276" spans="1:4" ht="15" customHeight="1">
      <c r="A2276" s="410">
        <v>42285</v>
      </c>
      <c r="B2276" s="411">
        <v>7100</v>
      </c>
      <c r="C2276" s="411">
        <v>7600</v>
      </c>
      <c r="D2276" s="412">
        <f t="shared" si="229"/>
        <v>7350</v>
      </c>
    </row>
    <row r="2277" spans="1:4" ht="15" customHeight="1">
      <c r="A2277" s="410">
        <v>42286</v>
      </c>
      <c r="B2277" s="411">
        <v>7100</v>
      </c>
      <c r="C2277" s="411">
        <v>7600</v>
      </c>
      <c r="D2277" s="412">
        <f t="shared" si="229"/>
        <v>7350</v>
      </c>
    </row>
    <row r="2278" spans="1:4" ht="15" customHeight="1">
      <c r="A2278" s="410">
        <v>42289</v>
      </c>
      <c r="B2278" s="411">
        <v>7100</v>
      </c>
      <c r="C2278" s="411">
        <v>7600</v>
      </c>
      <c r="D2278" s="412">
        <f t="shared" ref="D2278" si="230">AVERAGE(B2278:C2278)</f>
        <v>7350</v>
      </c>
    </row>
    <row r="2279" spans="1:4" ht="15" customHeight="1">
      <c r="A2279" s="410">
        <v>42290</v>
      </c>
      <c r="B2279" s="411">
        <v>7100</v>
      </c>
      <c r="C2279" s="411">
        <v>7600</v>
      </c>
      <c r="D2279" s="412">
        <f t="shared" ref="D2279" si="231">AVERAGE(B2279:C2279)</f>
        <v>7350</v>
      </c>
    </row>
    <row r="2280" spans="1:4" ht="15" customHeight="1">
      <c r="A2280" s="410">
        <v>42291</v>
      </c>
      <c r="B2280" s="411">
        <v>7100</v>
      </c>
      <c r="C2280" s="411">
        <v>7600</v>
      </c>
      <c r="D2280" s="412">
        <f t="shared" ref="D2280" si="232">AVERAGE(B2280:C2280)</f>
        <v>7350</v>
      </c>
    </row>
    <row r="2281" spans="1:4" ht="15" customHeight="1">
      <c r="A2281" s="410">
        <v>42292</v>
      </c>
      <c r="B2281" s="411">
        <v>7100</v>
      </c>
      <c r="C2281" s="411">
        <v>7600</v>
      </c>
      <c r="D2281" s="412">
        <f t="shared" ref="D2281:D2283" si="233">AVERAGE(B2281:C2281)</f>
        <v>7350</v>
      </c>
    </row>
    <row r="2282" spans="1:4" ht="15" customHeight="1">
      <c r="A2282" s="410">
        <v>42293</v>
      </c>
      <c r="B2282" s="411">
        <v>6000</v>
      </c>
      <c r="C2282" s="411">
        <v>6500</v>
      </c>
      <c r="D2282" s="412">
        <f t="shared" si="233"/>
        <v>6250</v>
      </c>
    </row>
    <row r="2283" spans="1:4" ht="15" customHeight="1">
      <c r="A2283" s="410">
        <v>42296</v>
      </c>
      <c r="B2283" s="411">
        <v>6000</v>
      </c>
      <c r="C2283" s="411">
        <v>6500</v>
      </c>
      <c r="D2283" s="412">
        <f t="shared" si="233"/>
        <v>6250</v>
      </c>
    </row>
    <row r="2284" spans="1:4" ht="15" customHeight="1">
      <c r="A2284" s="410">
        <v>42297</v>
      </c>
      <c r="B2284" s="411">
        <v>6000</v>
      </c>
      <c r="C2284" s="411">
        <v>6500</v>
      </c>
      <c r="D2284" s="412">
        <f t="shared" ref="D2284" si="234">AVERAGE(B2284:C2284)</f>
        <v>6250</v>
      </c>
    </row>
    <row r="2285" spans="1:4" ht="15" customHeight="1">
      <c r="A2285" s="410">
        <v>42298</v>
      </c>
      <c r="B2285" s="411">
        <v>6000</v>
      </c>
      <c r="C2285" s="411">
        <v>6500</v>
      </c>
      <c r="D2285" s="412">
        <f t="shared" ref="D2285" si="235">AVERAGE(B2285:C2285)</f>
        <v>6250</v>
      </c>
    </row>
    <row r="2286" spans="1:4" ht="15" customHeight="1">
      <c r="A2286" s="410">
        <v>42299</v>
      </c>
      <c r="B2286" s="411">
        <v>6000</v>
      </c>
      <c r="C2286" s="411">
        <v>6500</v>
      </c>
      <c r="D2286" s="412">
        <f t="shared" ref="D2286" si="236">AVERAGE(B2286:C2286)</f>
        <v>6250</v>
      </c>
    </row>
    <row r="2287" spans="1:4" ht="15" customHeight="1">
      <c r="A2287" s="410">
        <v>42300</v>
      </c>
      <c r="B2287" s="411">
        <v>6000</v>
      </c>
      <c r="C2287" s="411">
        <v>6500</v>
      </c>
      <c r="D2287" s="412">
        <f t="shared" ref="D2287" si="237">AVERAGE(B2287:C2287)</f>
        <v>6250</v>
      </c>
    </row>
    <row r="2288" spans="1:4" ht="15" customHeight="1">
      <c r="A2288" s="410">
        <v>42303</v>
      </c>
      <c r="B2288" s="411">
        <v>6000</v>
      </c>
      <c r="C2288" s="411">
        <v>6500</v>
      </c>
      <c r="D2288" s="412">
        <f t="shared" ref="D2288" si="238">AVERAGE(B2288:C2288)</f>
        <v>6250</v>
      </c>
    </row>
    <row r="2289" spans="1:9" ht="15" customHeight="1">
      <c r="A2289" s="410">
        <v>42304</v>
      </c>
      <c r="B2289" s="411">
        <v>6000</v>
      </c>
      <c r="C2289" s="411">
        <v>6500</v>
      </c>
      <c r="D2289" s="412">
        <f t="shared" ref="D2289" si="239">AVERAGE(B2289:C2289)</f>
        <v>6250</v>
      </c>
    </row>
    <row r="2290" spans="1:9" ht="15" customHeight="1">
      <c r="A2290" s="410">
        <v>42305</v>
      </c>
      <c r="B2290" s="411">
        <v>6000</v>
      </c>
      <c r="C2290" s="411">
        <v>6500</v>
      </c>
      <c r="D2290" s="412">
        <f t="shared" ref="D2290" si="240">AVERAGE(B2290:C2290)</f>
        <v>6250</v>
      </c>
    </row>
    <row r="2291" spans="1:9" ht="15" customHeight="1">
      <c r="A2291" s="410">
        <v>42306</v>
      </c>
      <c r="B2291" s="411">
        <v>6000</v>
      </c>
      <c r="C2291" s="411">
        <v>6500</v>
      </c>
      <c r="D2291" s="412">
        <f t="shared" ref="D2291" si="241">AVERAGE(B2291:C2291)</f>
        <v>6250</v>
      </c>
    </row>
    <row r="2292" spans="1:9" ht="15" customHeight="1" thickBot="1">
      <c r="A2292" s="415">
        <v>42307</v>
      </c>
      <c r="B2292" s="416">
        <v>6000</v>
      </c>
      <c r="C2292" s="416">
        <v>6500</v>
      </c>
      <c r="D2292" s="417">
        <f t="shared" ref="D2292:D2293" si="242">AVERAGE(B2292:C2292)</f>
        <v>6250</v>
      </c>
      <c r="E2292" s="435">
        <f>AVERAGE(D2271:D2292)</f>
        <v>6800</v>
      </c>
      <c r="F2292" s="435">
        <f>AVERAGE(D2077:D2292)</f>
        <v>7959.004739336493</v>
      </c>
      <c r="G2292" s="419"/>
      <c r="H2292" s="429"/>
      <c r="I2292" s="433"/>
    </row>
    <row r="2293" spans="1:9" ht="15" customHeight="1">
      <c r="A2293" s="410">
        <v>42310</v>
      </c>
      <c r="B2293" s="411">
        <v>5900</v>
      </c>
      <c r="C2293" s="411">
        <v>6300</v>
      </c>
      <c r="D2293" s="412">
        <f t="shared" si="242"/>
        <v>6100</v>
      </c>
    </row>
    <row r="2294" spans="1:9" ht="15" customHeight="1">
      <c r="A2294" s="410">
        <v>42311</v>
      </c>
      <c r="B2294" s="411">
        <v>5900</v>
      </c>
      <c r="C2294" s="411">
        <v>6300</v>
      </c>
      <c r="D2294" s="412">
        <f t="shared" ref="D2294" si="243">AVERAGE(B2294:C2294)</f>
        <v>6100</v>
      </c>
    </row>
    <row r="2295" spans="1:9" ht="15" customHeight="1">
      <c r="A2295" s="410">
        <v>42312</v>
      </c>
      <c r="B2295" s="411">
        <v>5900</v>
      </c>
      <c r="C2295" s="411">
        <v>6300</v>
      </c>
      <c r="D2295" s="412">
        <f t="shared" ref="D2295" si="244">AVERAGE(B2295:C2295)</f>
        <v>6100</v>
      </c>
    </row>
    <row r="2296" spans="1:9" ht="15" customHeight="1">
      <c r="A2296" s="410">
        <v>42313</v>
      </c>
      <c r="B2296" s="411">
        <v>5900</v>
      </c>
      <c r="C2296" s="411">
        <v>6300</v>
      </c>
      <c r="D2296" s="412">
        <f t="shared" ref="D2296" si="245">AVERAGE(B2296:C2296)</f>
        <v>6100</v>
      </c>
    </row>
    <row r="2297" spans="1:9" ht="15" customHeight="1">
      <c r="A2297" s="410">
        <v>42314</v>
      </c>
      <c r="B2297" s="411">
        <v>5900</v>
      </c>
      <c r="C2297" s="411">
        <v>6300</v>
      </c>
      <c r="D2297" s="412">
        <f t="shared" ref="D2297" si="246">AVERAGE(B2297:C2297)</f>
        <v>6100</v>
      </c>
    </row>
    <row r="2298" spans="1:9" ht="15" customHeight="1">
      <c r="A2298" s="410">
        <v>42317</v>
      </c>
      <c r="B2298" s="411">
        <v>5900</v>
      </c>
      <c r="C2298" s="411">
        <v>6300</v>
      </c>
      <c r="D2298" s="412">
        <f t="shared" ref="D2298" si="247">AVERAGE(B2298:C2298)</f>
        <v>6100</v>
      </c>
    </row>
    <row r="2299" spans="1:9" ht="15" customHeight="1">
      <c r="A2299" s="410">
        <v>42318</v>
      </c>
      <c r="B2299" s="411">
        <v>5900</v>
      </c>
      <c r="C2299" s="411">
        <v>6300</v>
      </c>
      <c r="D2299" s="412">
        <f t="shared" ref="D2299" si="248">AVERAGE(B2299:C2299)</f>
        <v>6100</v>
      </c>
    </row>
    <row r="2300" spans="1:9" ht="15" customHeight="1">
      <c r="A2300" s="410">
        <v>42319</v>
      </c>
      <c r="B2300" s="411">
        <v>5900</v>
      </c>
      <c r="C2300" s="411">
        <v>6300</v>
      </c>
      <c r="D2300" s="412">
        <f t="shared" ref="D2300" si="249">AVERAGE(B2300:C2300)</f>
        <v>6100</v>
      </c>
    </row>
    <row r="2301" spans="1:9" ht="15" customHeight="1">
      <c r="A2301" s="410">
        <v>42320</v>
      </c>
      <c r="B2301" s="411">
        <v>5900</v>
      </c>
      <c r="C2301" s="411">
        <v>6300</v>
      </c>
      <c r="D2301" s="412">
        <f t="shared" ref="D2301:D2302" si="250">AVERAGE(B2301:C2301)</f>
        <v>6100</v>
      </c>
    </row>
    <row r="2302" spans="1:9" ht="15" customHeight="1">
      <c r="A2302" s="410">
        <v>42321</v>
      </c>
      <c r="B2302" s="411">
        <v>5700</v>
      </c>
      <c r="C2302" s="411">
        <v>5900</v>
      </c>
      <c r="D2302" s="412">
        <f t="shared" si="250"/>
        <v>5800</v>
      </c>
    </row>
    <row r="2303" spans="1:9" ht="15" customHeight="1">
      <c r="A2303" s="410">
        <v>42324</v>
      </c>
      <c r="B2303" s="411">
        <v>5700</v>
      </c>
      <c r="C2303" s="411">
        <v>5900</v>
      </c>
      <c r="D2303" s="412">
        <f t="shared" ref="D2303" si="251">AVERAGE(B2303:C2303)</f>
        <v>5800</v>
      </c>
    </row>
    <row r="2304" spans="1:9" ht="15" customHeight="1">
      <c r="A2304" s="410">
        <v>42325</v>
      </c>
      <c r="B2304" s="411">
        <v>5700</v>
      </c>
      <c r="C2304" s="411">
        <v>5900</v>
      </c>
      <c r="D2304" s="412">
        <f t="shared" ref="D2304" si="252">AVERAGE(B2304:C2304)</f>
        <v>5800</v>
      </c>
    </row>
    <row r="2305" spans="1:9" ht="15" customHeight="1">
      <c r="A2305" s="410">
        <v>42326</v>
      </c>
      <c r="B2305" s="411">
        <v>5700</v>
      </c>
      <c r="C2305" s="411">
        <v>5900</v>
      </c>
      <c r="D2305" s="412">
        <f t="shared" ref="D2305" si="253">AVERAGE(B2305:C2305)</f>
        <v>5800</v>
      </c>
    </row>
    <row r="2306" spans="1:9" ht="15" customHeight="1">
      <c r="A2306" s="410">
        <v>42327</v>
      </c>
      <c r="B2306" s="411">
        <v>5700</v>
      </c>
      <c r="C2306" s="411">
        <v>5900</v>
      </c>
      <c r="D2306" s="412">
        <f t="shared" ref="D2306" si="254">AVERAGE(B2306:C2306)</f>
        <v>5800</v>
      </c>
    </row>
    <row r="2307" spans="1:9" ht="15" customHeight="1">
      <c r="A2307" s="410">
        <v>42328</v>
      </c>
      <c r="B2307" s="411">
        <v>5700</v>
      </c>
      <c r="C2307" s="411">
        <v>5900</v>
      </c>
      <c r="D2307" s="412">
        <f t="shared" ref="D2307" si="255">AVERAGE(B2307:C2307)</f>
        <v>5800</v>
      </c>
    </row>
    <row r="2308" spans="1:9" ht="15" customHeight="1">
      <c r="A2308" s="410">
        <v>42331</v>
      </c>
      <c r="B2308" s="411">
        <v>5700</v>
      </c>
      <c r="C2308" s="411">
        <v>5900</v>
      </c>
      <c r="D2308" s="412">
        <f t="shared" ref="D2308" si="256">AVERAGE(B2308:C2308)</f>
        <v>5800</v>
      </c>
    </row>
    <row r="2309" spans="1:9" ht="15" customHeight="1">
      <c r="A2309" s="410">
        <v>42332</v>
      </c>
      <c r="B2309" s="411">
        <v>5700</v>
      </c>
      <c r="C2309" s="411">
        <v>5900</v>
      </c>
      <c r="D2309" s="412">
        <f t="shared" ref="D2309" si="257">AVERAGE(B2309:C2309)</f>
        <v>5800</v>
      </c>
    </row>
    <row r="2310" spans="1:9" ht="15" customHeight="1">
      <c r="A2310" s="410">
        <v>42333</v>
      </c>
      <c r="B2310" s="411">
        <v>5700</v>
      </c>
      <c r="C2310" s="411">
        <v>5900</v>
      </c>
      <c r="D2310" s="412">
        <f t="shared" ref="D2310" si="258">AVERAGE(B2310:C2310)</f>
        <v>5800</v>
      </c>
    </row>
    <row r="2311" spans="1:9" ht="15" customHeight="1">
      <c r="A2311" s="410">
        <v>42334</v>
      </c>
      <c r="B2311" s="411">
        <v>5700</v>
      </c>
      <c r="C2311" s="411">
        <v>5900</v>
      </c>
      <c r="D2311" s="412">
        <f t="shared" ref="D2311:D2312" si="259">AVERAGE(B2311:C2311)</f>
        <v>5800</v>
      </c>
    </row>
    <row r="2312" spans="1:9" ht="15" customHeight="1">
      <c r="A2312" s="410">
        <v>42335</v>
      </c>
      <c r="B2312" s="411">
        <v>5400</v>
      </c>
      <c r="C2312" s="411">
        <v>5500</v>
      </c>
      <c r="D2312" s="412">
        <f t="shared" si="259"/>
        <v>5450</v>
      </c>
    </row>
    <row r="2313" spans="1:9" ht="15" customHeight="1" thickBot="1">
      <c r="A2313" s="415">
        <v>42338</v>
      </c>
      <c r="B2313" s="416">
        <v>5400</v>
      </c>
      <c r="C2313" s="416">
        <v>5500</v>
      </c>
      <c r="D2313" s="417">
        <f t="shared" ref="D2313" si="260">AVERAGE(B2313:C2313)</f>
        <v>5450</v>
      </c>
      <c r="E2313" s="435">
        <f>AVERAGE(D2293:D2313)</f>
        <v>5895.2380952380954</v>
      </c>
      <c r="F2313" s="435">
        <f>AVERAGE(D2077:D2313)</f>
        <v>7772.1982758620688</v>
      </c>
      <c r="G2313" s="419"/>
      <c r="H2313" s="429"/>
      <c r="I2313" s="433"/>
    </row>
    <row r="2314" spans="1:9" ht="15" customHeight="1">
      <c r="A2314" s="410">
        <v>42339</v>
      </c>
      <c r="B2314" s="411">
        <v>5400</v>
      </c>
      <c r="C2314" s="411">
        <v>5500</v>
      </c>
      <c r="D2314" s="412">
        <f t="shared" ref="D2314:D2315" si="261">AVERAGE(B2314:C2314)</f>
        <v>5450</v>
      </c>
    </row>
    <row r="2315" spans="1:9" ht="15" customHeight="1">
      <c r="A2315" s="410">
        <v>42340</v>
      </c>
      <c r="B2315" s="411">
        <v>5400</v>
      </c>
      <c r="C2315" s="411">
        <v>5500</v>
      </c>
      <c r="D2315" s="412">
        <f t="shared" si="261"/>
        <v>5450</v>
      </c>
    </row>
    <row r="2316" spans="1:9" ht="15" customHeight="1">
      <c r="A2316" s="410">
        <v>42341</v>
      </c>
      <c r="B2316" s="411">
        <v>5400</v>
      </c>
      <c r="C2316" s="411">
        <v>5500</v>
      </c>
      <c r="D2316" s="412">
        <f t="shared" ref="D2316" si="262">AVERAGE(B2316:C2316)</f>
        <v>5450</v>
      </c>
    </row>
    <row r="2317" spans="1:9" ht="15" customHeight="1">
      <c r="A2317" s="410">
        <v>42342</v>
      </c>
      <c r="B2317" s="411">
        <v>5400</v>
      </c>
      <c r="C2317" s="411">
        <v>5500</v>
      </c>
      <c r="D2317" s="412">
        <f t="shared" ref="D2317:D2318" si="263">AVERAGE(B2317:C2317)</f>
        <v>5450</v>
      </c>
    </row>
    <row r="2318" spans="1:9" ht="15" customHeight="1">
      <c r="A2318" s="410">
        <v>42345</v>
      </c>
      <c r="B2318" s="411">
        <v>5100</v>
      </c>
      <c r="C2318" s="411">
        <v>5300</v>
      </c>
      <c r="D2318" s="412">
        <f t="shared" si="263"/>
        <v>5200</v>
      </c>
    </row>
    <row r="2319" spans="1:9" ht="15" customHeight="1">
      <c r="A2319" s="410">
        <v>42346</v>
      </c>
      <c r="B2319" s="411">
        <v>5100</v>
      </c>
      <c r="C2319" s="411">
        <v>5300</v>
      </c>
      <c r="D2319" s="412">
        <f t="shared" ref="D2319" si="264">AVERAGE(B2319:C2319)</f>
        <v>5200</v>
      </c>
    </row>
    <row r="2320" spans="1:9" ht="15" customHeight="1">
      <c r="A2320" s="410">
        <v>42347</v>
      </c>
      <c r="B2320" s="411">
        <v>5100</v>
      </c>
      <c r="C2320" s="411">
        <v>5300</v>
      </c>
      <c r="D2320" s="412">
        <f t="shared" ref="D2320" si="265">AVERAGE(B2320:C2320)</f>
        <v>5200</v>
      </c>
    </row>
    <row r="2321" spans="1:9" ht="15" customHeight="1">
      <c r="A2321" s="410">
        <v>42348</v>
      </c>
      <c r="B2321" s="411">
        <v>5100</v>
      </c>
      <c r="C2321" s="411">
        <v>5300</v>
      </c>
      <c r="D2321" s="412">
        <f t="shared" ref="D2321:D2322" si="266">AVERAGE(B2321:C2321)</f>
        <v>5200</v>
      </c>
    </row>
    <row r="2322" spans="1:9" ht="15" customHeight="1">
      <c r="A2322" s="410">
        <v>42349</v>
      </c>
      <c r="B2322" s="411">
        <v>5100</v>
      </c>
      <c r="C2322" s="411">
        <v>5300</v>
      </c>
      <c r="D2322" s="412">
        <f t="shared" si="266"/>
        <v>5200</v>
      </c>
    </row>
    <row r="2323" spans="1:9" ht="15" customHeight="1">
      <c r="A2323" s="410">
        <v>42352</v>
      </c>
      <c r="B2323" s="411">
        <v>5100</v>
      </c>
      <c r="C2323" s="411">
        <v>5300</v>
      </c>
      <c r="D2323" s="412">
        <f t="shared" ref="D2323" si="267">AVERAGE(B2323:C2323)</f>
        <v>5200</v>
      </c>
    </row>
    <row r="2324" spans="1:9" ht="15" customHeight="1">
      <c r="A2324" s="410">
        <v>42353</v>
      </c>
      <c r="B2324" s="411">
        <v>5100</v>
      </c>
      <c r="C2324" s="411">
        <v>5300</v>
      </c>
      <c r="D2324" s="412">
        <f t="shared" ref="D2324" si="268">AVERAGE(B2324:C2324)</f>
        <v>5200</v>
      </c>
    </row>
    <row r="2325" spans="1:9" ht="15" customHeight="1">
      <c r="A2325" s="410">
        <v>42354</v>
      </c>
      <c r="B2325" s="411">
        <v>5100</v>
      </c>
      <c r="C2325" s="411">
        <v>5300</v>
      </c>
      <c r="D2325" s="412">
        <f t="shared" ref="D2325" si="269">AVERAGE(B2325:C2325)</f>
        <v>5200</v>
      </c>
    </row>
    <row r="2326" spans="1:9" ht="15" customHeight="1">
      <c r="A2326" s="410">
        <v>42355</v>
      </c>
      <c r="B2326" s="411">
        <v>5100</v>
      </c>
      <c r="C2326" s="411">
        <v>5300</v>
      </c>
      <c r="D2326" s="412">
        <f t="shared" ref="D2326" si="270">AVERAGE(B2326:C2326)</f>
        <v>5200</v>
      </c>
    </row>
    <row r="2327" spans="1:9" ht="15" customHeight="1">
      <c r="A2327" s="410">
        <v>42356</v>
      </c>
      <c r="B2327" s="411">
        <v>5100</v>
      </c>
      <c r="C2327" s="411">
        <v>5300</v>
      </c>
      <c r="D2327" s="412">
        <f t="shared" ref="D2327" si="271">AVERAGE(B2327:C2327)</f>
        <v>5200</v>
      </c>
    </row>
    <row r="2328" spans="1:9" ht="15" customHeight="1">
      <c r="A2328" s="410">
        <v>42359</v>
      </c>
      <c r="B2328" s="411">
        <v>5100</v>
      </c>
      <c r="C2328" s="411">
        <v>5300</v>
      </c>
      <c r="D2328" s="412">
        <f t="shared" ref="D2328" si="272">AVERAGE(B2328:C2328)</f>
        <v>5200</v>
      </c>
    </row>
    <row r="2329" spans="1:9" ht="15" customHeight="1">
      <c r="A2329" s="410">
        <v>42360</v>
      </c>
      <c r="B2329" s="411">
        <v>5100</v>
      </c>
      <c r="C2329" s="411">
        <v>5300</v>
      </c>
      <c r="D2329" s="412">
        <f t="shared" ref="D2329" si="273">AVERAGE(B2329:C2329)</f>
        <v>5200</v>
      </c>
    </row>
    <row r="2330" spans="1:9" ht="15" customHeight="1">
      <c r="A2330" s="410">
        <v>42361</v>
      </c>
      <c r="B2330" s="411">
        <v>5100</v>
      </c>
      <c r="C2330" s="411">
        <v>5300</v>
      </c>
      <c r="D2330" s="412">
        <f t="shared" ref="D2330" si="274">AVERAGE(B2330:C2330)</f>
        <v>5200</v>
      </c>
    </row>
    <row r="2331" spans="1:9" ht="15" customHeight="1">
      <c r="A2331" s="410">
        <v>42362</v>
      </c>
      <c r="B2331" s="411">
        <v>5100</v>
      </c>
      <c r="C2331" s="411">
        <v>5300</v>
      </c>
      <c r="D2331" s="412">
        <f t="shared" ref="D2331" si="275">AVERAGE(B2331:C2331)</f>
        <v>5200</v>
      </c>
    </row>
    <row r="2332" spans="1:9" ht="15" customHeight="1">
      <c r="A2332" s="410">
        <v>42366</v>
      </c>
      <c r="B2332" s="764" t="s">
        <v>88</v>
      </c>
      <c r="C2332" s="764"/>
      <c r="D2332" s="764"/>
    </row>
    <row r="2333" spans="1:9" ht="15" customHeight="1">
      <c r="A2333" s="410">
        <v>42367</v>
      </c>
      <c r="B2333" s="411">
        <v>5100</v>
      </c>
      <c r="C2333" s="411">
        <v>5300</v>
      </c>
      <c r="D2333" s="412">
        <f t="shared" ref="D2333:D2334" si="276">AVERAGE(B2333:C2333)</f>
        <v>5200</v>
      </c>
    </row>
    <row r="2334" spans="1:9" ht="15" customHeight="1">
      <c r="A2334" s="410">
        <v>42368</v>
      </c>
      <c r="B2334" s="420">
        <v>5100</v>
      </c>
      <c r="C2334" s="420">
        <v>5300</v>
      </c>
      <c r="D2334" s="421">
        <f t="shared" si="276"/>
        <v>5200</v>
      </c>
      <c r="E2334" s="422"/>
      <c r="F2334" s="422"/>
      <c r="G2334" s="440"/>
      <c r="I2334" s="441"/>
    </row>
    <row r="2335" spans="1:9" ht="15" customHeight="1" thickBot="1">
      <c r="A2335" s="415">
        <v>42369</v>
      </c>
      <c r="B2335" s="416">
        <v>5100</v>
      </c>
      <c r="C2335" s="416">
        <v>5300</v>
      </c>
      <c r="D2335" s="417">
        <f t="shared" ref="D2335:D2337" si="277">AVERAGE(B2335:C2335)</f>
        <v>5200</v>
      </c>
      <c r="E2335" s="435">
        <f>AVERAGE(D2314:D2335)</f>
        <v>5247.6190476190477</v>
      </c>
      <c r="F2335" s="435">
        <f>AVERAGE(D2077:D2335)</f>
        <v>7562.648221343874</v>
      </c>
      <c r="G2335" s="419"/>
      <c r="H2335" s="429"/>
      <c r="I2335" s="433"/>
    </row>
    <row r="2336" spans="1:9" ht="15" customHeight="1">
      <c r="A2336" s="410">
        <v>42373</v>
      </c>
      <c r="B2336" s="411">
        <v>5100</v>
      </c>
      <c r="C2336" s="411">
        <v>5300</v>
      </c>
      <c r="D2336" s="412">
        <f t="shared" si="277"/>
        <v>5200</v>
      </c>
    </row>
    <row r="2337" spans="1:4" ht="15" customHeight="1">
      <c r="A2337" s="410">
        <v>42374</v>
      </c>
      <c r="B2337" s="411">
        <v>5100</v>
      </c>
      <c r="C2337" s="411">
        <v>5300</v>
      </c>
      <c r="D2337" s="412">
        <f t="shared" si="277"/>
        <v>5200</v>
      </c>
    </row>
    <row r="2338" spans="1:4" ht="15" customHeight="1">
      <c r="A2338" s="410">
        <v>42375</v>
      </c>
      <c r="B2338" s="411">
        <v>5100</v>
      </c>
      <c r="C2338" s="411">
        <v>5300</v>
      </c>
      <c r="D2338" s="412">
        <f t="shared" ref="D2338" si="278">AVERAGE(B2338:C2338)</f>
        <v>5200</v>
      </c>
    </row>
    <row r="2339" spans="1:4" ht="15" customHeight="1">
      <c r="A2339" s="410">
        <v>42376</v>
      </c>
      <c r="B2339" s="411">
        <v>5100</v>
      </c>
      <c r="C2339" s="411">
        <v>5300</v>
      </c>
      <c r="D2339" s="412">
        <f t="shared" ref="D2339" si="279">AVERAGE(B2339:C2339)</f>
        <v>5200</v>
      </c>
    </row>
    <row r="2340" spans="1:4" ht="15" customHeight="1">
      <c r="A2340" s="410">
        <v>42377</v>
      </c>
      <c r="B2340" s="411">
        <v>5100</v>
      </c>
      <c r="C2340" s="411">
        <v>5300</v>
      </c>
      <c r="D2340" s="412">
        <f t="shared" ref="D2340" si="280">AVERAGE(B2340:C2340)</f>
        <v>5200</v>
      </c>
    </row>
    <row r="2341" spans="1:4" ht="15" customHeight="1">
      <c r="A2341" s="410">
        <v>42380</v>
      </c>
      <c r="B2341" s="411">
        <v>5100</v>
      </c>
      <c r="C2341" s="411">
        <v>5300</v>
      </c>
      <c r="D2341" s="412">
        <f t="shared" ref="D2341" si="281">AVERAGE(B2341:C2341)</f>
        <v>5200</v>
      </c>
    </row>
    <row r="2342" spans="1:4" ht="15" customHeight="1">
      <c r="A2342" s="410">
        <v>42381</v>
      </c>
      <c r="B2342" s="411">
        <v>5100</v>
      </c>
      <c r="C2342" s="411">
        <v>5300</v>
      </c>
      <c r="D2342" s="412">
        <f t="shared" ref="D2342" si="282">AVERAGE(B2342:C2342)</f>
        <v>5200</v>
      </c>
    </row>
    <row r="2343" spans="1:4" ht="15" customHeight="1">
      <c r="A2343" s="410">
        <v>42382</v>
      </c>
      <c r="B2343" s="411">
        <v>5100</v>
      </c>
      <c r="C2343" s="411">
        <v>5300</v>
      </c>
      <c r="D2343" s="412">
        <f t="shared" ref="D2343" si="283">AVERAGE(B2343:C2343)</f>
        <v>5200</v>
      </c>
    </row>
    <row r="2344" spans="1:4" ht="15" customHeight="1">
      <c r="A2344" s="410">
        <v>42383</v>
      </c>
      <c r="B2344" s="411">
        <v>5100</v>
      </c>
      <c r="C2344" s="411">
        <v>5300</v>
      </c>
      <c r="D2344" s="412">
        <f t="shared" ref="D2344" si="284">AVERAGE(B2344:C2344)</f>
        <v>5200</v>
      </c>
    </row>
    <row r="2345" spans="1:4" ht="15" customHeight="1">
      <c r="A2345" s="410">
        <v>42384</v>
      </c>
      <c r="B2345" s="411">
        <v>5100</v>
      </c>
      <c r="C2345" s="411">
        <v>5300</v>
      </c>
      <c r="D2345" s="412">
        <f t="shared" ref="D2345" si="285">AVERAGE(B2345:C2345)</f>
        <v>5200</v>
      </c>
    </row>
    <row r="2346" spans="1:4" ht="15" customHeight="1">
      <c r="A2346" s="410">
        <v>42387</v>
      </c>
      <c r="B2346" s="411">
        <v>5100</v>
      </c>
      <c r="C2346" s="411">
        <v>5300</v>
      </c>
      <c r="D2346" s="412">
        <f t="shared" ref="D2346" si="286">AVERAGE(B2346:C2346)</f>
        <v>5200</v>
      </c>
    </row>
    <row r="2347" spans="1:4" ht="15" customHeight="1">
      <c r="A2347" s="410">
        <v>42388</v>
      </c>
      <c r="B2347" s="411">
        <v>5100</v>
      </c>
      <c r="C2347" s="411">
        <v>5300</v>
      </c>
      <c r="D2347" s="412">
        <f t="shared" ref="D2347" si="287">AVERAGE(B2347:C2347)</f>
        <v>5200</v>
      </c>
    </row>
    <row r="2348" spans="1:4" ht="15" customHeight="1">
      <c r="A2348" s="410">
        <v>42389</v>
      </c>
      <c r="B2348" s="411">
        <v>5100</v>
      </c>
      <c r="C2348" s="411">
        <v>5300</v>
      </c>
      <c r="D2348" s="412">
        <f t="shared" ref="D2348" si="288">AVERAGE(B2348:C2348)</f>
        <v>5200</v>
      </c>
    </row>
    <row r="2349" spans="1:4" ht="15" customHeight="1">
      <c r="A2349" s="410">
        <v>42390</v>
      </c>
      <c r="B2349" s="411">
        <v>5100</v>
      </c>
      <c r="C2349" s="411">
        <v>5300</v>
      </c>
      <c r="D2349" s="412">
        <f t="shared" ref="D2349" si="289">AVERAGE(B2349:C2349)</f>
        <v>5200</v>
      </c>
    </row>
    <row r="2350" spans="1:4" ht="15" customHeight="1">
      <c r="A2350" s="410">
        <v>42391</v>
      </c>
      <c r="B2350" s="411">
        <v>5100</v>
      </c>
      <c r="C2350" s="411">
        <v>5300</v>
      </c>
      <c r="D2350" s="412">
        <f t="shared" ref="D2350" si="290">AVERAGE(B2350:C2350)</f>
        <v>5200</v>
      </c>
    </row>
    <row r="2351" spans="1:4" ht="15" customHeight="1">
      <c r="A2351" s="410">
        <v>42394</v>
      </c>
      <c r="B2351" s="411">
        <v>5100</v>
      </c>
      <c r="C2351" s="411">
        <v>5300</v>
      </c>
      <c r="D2351" s="412">
        <f t="shared" ref="D2351" si="291">AVERAGE(B2351:C2351)</f>
        <v>5200</v>
      </c>
    </row>
    <row r="2352" spans="1:4" ht="15" customHeight="1">
      <c r="A2352" s="410">
        <v>42395</v>
      </c>
      <c r="B2352" s="411">
        <v>5100</v>
      </c>
      <c r="C2352" s="411">
        <v>5300</v>
      </c>
      <c r="D2352" s="412">
        <f t="shared" ref="D2352" si="292">AVERAGE(B2352:C2352)</f>
        <v>5200</v>
      </c>
    </row>
    <row r="2353" spans="1:9" ht="15" customHeight="1">
      <c r="A2353" s="410">
        <v>42396</v>
      </c>
      <c r="B2353" s="411">
        <v>5100</v>
      </c>
      <c r="C2353" s="411">
        <v>5300</v>
      </c>
      <c r="D2353" s="412">
        <f t="shared" ref="D2353" si="293">AVERAGE(B2353:C2353)</f>
        <v>5200</v>
      </c>
    </row>
    <row r="2354" spans="1:9" ht="15" customHeight="1">
      <c r="A2354" s="410">
        <v>42397</v>
      </c>
      <c r="B2354" s="411">
        <v>5100</v>
      </c>
      <c r="C2354" s="411">
        <v>5300</v>
      </c>
      <c r="D2354" s="412">
        <f t="shared" ref="D2354:D2355" si="294">AVERAGE(B2354:C2354)</f>
        <v>5200</v>
      </c>
    </row>
    <row r="2355" spans="1:9" ht="15" customHeight="1" thickBot="1">
      <c r="A2355" s="415">
        <v>42398</v>
      </c>
      <c r="B2355" s="416">
        <v>5200</v>
      </c>
      <c r="C2355" s="416">
        <v>5400</v>
      </c>
      <c r="D2355" s="417">
        <f t="shared" si="294"/>
        <v>5300</v>
      </c>
      <c r="E2355" s="435">
        <f>AVERAGE(D2336:D2355)</f>
        <v>5205</v>
      </c>
      <c r="F2355" s="435">
        <f>AVERAGE(D2336:D2355)</f>
        <v>5205</v>
      </c>
      <c r="G2355" s="419"/>
      <c r="H2355" s="429"/>
      <c r="I2355" s="433"/>
    </row>
    <row r="2356" spans="1:9" ht="15" customHeight="1">
      <c r="A2356" s="410">
        <v>42401</v>
      </c>
      <c r="B2356" s="438">
        <v>5200</v>
      </c>
      <c r="C2356" s="438">
        <v>5400</v>
      </c>
      <c r="D2356" s="490">
        <f t="shared" ref="D2356" si="295">AVERAGE(B2356:C2356)</f>
        <v>5300</v>
      </c>
    </row>
    <row r="2357" spans="1:9" ht="15" customHeight="1">
      <c r="A2357" s="410">
        <v>42402</v>
      </c>
      <c r="B2357" s="420">
        <v>5200</v>
      </c>
      <c r="C2357" s="420">
        <v>5400</v>
      </c>
      <c r="D2357" s="421">
        <f t="shared" ref="D2357" si="296">AVERAGE(B2357:C2357)</f>
        <v>5300</v>
      </c>
      <c r="G2357" s="440"/>
    </row>
    <row r="2358" spans="1:9" ht="15" customHeight="1">
      <c r="A2358" s="410">
        <v>42403</v>
      </c>
      <c r="B2358" s="420">
        <v>5200</v>
      </c>
      <c r="C2358" s="420">
        <v>5400</v>
      </c>
      <c r="D2358" s="421">
        <f t="shared" ref="D2358:D2359" si="297">AVERAGE(B2358:C2358)</f>
        <v>5300</v>
      </c>
    </row>
    <row r="2359" spans="1:9" ht="15" customHeight="1">
      <c r="A2359" s="410">
        <v>42404</v>
      </c>
      <c r="B2359" s="411">
        <v>5200</v>
      </c>
      <c r="C2359" s="411">
        <v>5400</v>
      </c>
      <c r="D2359" s="412">
        <f t="shared" si="297"/>
        <v>5300</v>
      </c>
    </row>
    <row r="2360" spans="1:9" ht="15" customHeight="1">
      <c r="A2360" s="410">
        <v>42405</v>
      </c>
      <c r="B2360" s="411">
        <v>5200</v>
      </c>
      <c r="C2360" s="411">
        <v>5400</v>
      </c>
      <c r="D2360" s="412">
        <f t="shared" ref="D2360:D2363" si="298">AVERAGE(B2360:C2360)</f>
        <v>5300</v>
      </c>
    </row>
    <row r="2361" spans="1:9" ht="15" customHeight="1">
      <c r="A2361" s="410">
        <v>42408</v>
      </c>
      <c r="B2361" s="411">
        <v>5200</v>
      </c>
      <c r="C2361" s="411">
        <v>5400</v>
      </c>
      <c r="D2361" s="412">
        <f t="shared" si="298"/>
        <v>5300</v>
      </c>
    </row>
    <row r="2362" spans="1:9" ht="15" customHeight="1">
      <c r="A2362" s="410">
        <v>42409</v>
      </c>
      <c r="B2362" s="411">
        <v>5200</v>
      </c>
      <c r="C2362" s="411">
        <v>5400</v>
      </c>
      <c r="D2362" s="412">
        <f t="shared" si="298"/>
        <v>5300</v>
      </c>
    </row>
    <row r="2363" spans="1:9" ht="15" customHeight="1">
      <c r="A2363" s="410">
        <v>42410</v>
      </c>
      <c r="B2363" s="411">
        <v>5200</v>
      </c>
      <c r="C2363" s="411">
        <v>5400</v>
      </c>
      <c r="D2363" s="412">
        <f t="shared" si="298"/>
        <v>5300</v>
      </c>
    </row>
    <row r="2364" spans="1:9" ht="15" customHeight="1">
      <c r="A2364" s="410">
        <v>42411</v>
      </c>
      <c r="B2364" s="411">
        <v>5200</v>
      </c>
      <c r="C2364" s="411">
        <v>5400</v>
      </c>
      <c r="D2364" s="412">
        <f t="shared" ref="D2364" si="299">AVERAGE(B2364:C2364)</f>
        <v>5300</v>
      </c>
    </row>
    <row r="2365" spans="1:9" ht="15" customHeight="1">
      <c r="A2365" s="410">
        <v>42412</v>
      </c>
      <c r="B2365" s="411">
        <v>5200</v>
      </c>
      <c r="C2365" s="411">
        <v>5400</v>
      </c>
      <c r="D2365" s="412">
        <f t="shared" ref="D2365" si="300">AVERAGE(B2365:C2365)</f>
        <v>5300</v>
      </c>
    </row>
    <row r="2366" spans="1:9" ht="15" customHeight="1">
      <c r="A2366" s="410">
        <v>42415</v>
      </c>
      <c r="B2366" s="411">
        <v>5200</v>
      </c>
      <c r="C2366" s="411">
        <v>5400</v>
      </c>
      <c r="D2366" s="412">
        <f t="shared" ref="D2366" si="301">AVERAGE(B2366:C2366)</f>
        <v>5300</v>
      </c>
    </row>
    <row r="2367" spans="1:9" ht="15" customHeight="1">
      <c r="A2367" s="410">
        <v>42416</v>
      </c>
      <c r="B2367" s="411">
        <v>5200</v>
      </c>
      <c r="C2367" s="411">
        <v>5400</v>
      </c>
      <c r="D2367" s="412">
        <f t="shared" ref="D2367" si="302">AVERAGE(B2367:C2367)</f>
        <v>5300</v>
      </c>
    </row>
    <row r="2368" spans="1:9" ht="15" customHeight="1">
      <c r="A2368" s="410">
        <v>42417</v>
      </c>
      <c r="B2368" s="411">
        <v>5200</v>
      </c>
      <c r="C2368" s="411">
        <v>5400</v>
      </c>
      <c r="D2368" s="412">
        <f t="shared" ref="D2368" si="303">AVERAGE(B2368:C2368)</f>
        <v>5300</v>
      </c>
    </row>
    <row r="2369" spans="1:9" ht="15" customHeight="1">
      <c r="A2369" s="410">
        <v>42418</v>
      </c>
      <c r="B2369" s="411">
        <v>5200</v>
      </c>
      <c r="C2369" s="411">
        <v>5400</v>
      </c>
      <c r="D2369" s="412">
        <f t="shared" ref="D2369" si="304">AVERAGE(B2369:C2369)</f>
        <v>5300</v>
      </c>
    </row>
    <row r="2370" spans="1:9" ht="15" customHeight="1">
      <c r="A2370" s="410">
        <v>42419</v>
      </c>
      <c r="B2370" s="411">
        <v>5100</v>
      </c>
      <c r="C2370" s="411">
        <v>5500</v>
      </c>
      <c r="D2370" s="412">
        <f t="shared" ref="D2370:D2375" si="305">AVERAGE(B2370:C2370)</f>
        <v>5300</v>
      </c>
    </row>
    <row r="2371" spans="1:9" ht="15" customHeight="1">
      <c r="A2371" s="410">
        <v>42422</v>
      </c>
      <c r="B2371" s="411">
        <v>5100</v>
      </c>
      <c r="C2371" s="411">
        <v>5500</v>
      </c>
      <c r="D2371" s="412">
        <f t="shared" si="305"/>
        <v>5300</v>
      </c>
    </row>
    <row r="2372" spans="1:9" ht="15" customHeight="1">
      <c r="A2372" s="410">
        <v>42423</v>
      </c>
      <c r="B2372" s="411">
        <v>5100</v>
      </c>
      <c r="C2372" s="411">
        <v>5500</v>
      </c>
      <c r="D2372" s="412">
        <f t="shared" si="305"/>
        <v>5300</v>
      </c>
    </row>
    <row r="2373" spans="1:9" ht="15" customHeight="1">
      <c r="A2373" s="410">
        <v>42424</v>
      </c>
      <c r="B2373" s="411">
        <v>5100</v>
      </c>
      <c r="C2373" s="411">
        <v>5500</v>
      </c>
      <c r="D2373" s="412">
        <f t="shared" si="305"/>
        <v>5300</v>
      </c>
    </row>
    <row r="2374" spans="1:9" ht="15" customHeight="1">
      <c r="A2374" s="410">
        <v>42425</v>
      </c>
      <c r="B2374" s="411">
        <v>5100</v>
      </c>
      <c r="C2374" s="411">
        <v>5500</v>
      </c>
      <c r="D2374" s="412">
        <f t="shared" si="305"/>
        <v>5300</v>
      </c>
    </row>
    <row r="2375" spans="1:9" ht="15" customHeight="1">
      <c r="A2375" s="410">
        <v>42426</v>
      </c>
      <c r="B2375" s="411">
        <v>5100</v>
      </c>
      <c r="C2375" s="411">
        <v>5500</v>
      </c>
      <c r="D2375" s="412">
        <f t="shared" si="305"/>
        <v>5300</v>
      </c>
    </row>
    <row r="2376" spans="1:9" ht="15" customHeight="1" thickBot="1">
      <c r="A2376" s="415">
        <v>42429</v>
      </c>
      <c r="B2376" s="416">
        <v>5100</v>
      </c>
      <c r="C2376" s="416">
        <v>5500</v>
      </c>
      <c r="D2376" s="417">
        <f t="shared" ref="D2376:D2377" si="306">AVERAGE(B2376:C2376)</f>
        <v>5300</v>
      </c>
      <c r="E2376" s="435">
        <f>AVERAGE(D2356:D2376)</f>
        <v>5300</v>
      </c>
      <c r="F2376" s="435">
        <f>AVERAGE(D2336:D2376)</f>
        <v>5253.6585365853662</v>
      </c>
      <c r="G2376" s="419"/>
      <c r="H2376" s="429"/>
      <c r="I2376" s="433"/>
    </row>
    <row r="2377" spans="1:9" ht="15" customHeight="1">
      <c r="A2377" s="410">
        <v>42430</v>
      </c>
      <c r="B2377" s="411">
        <v>5100</v>
      </c>
      <c r="C2377" s="411">
        <v>5500</v>
      </c>
      <c r="D2377" s="412">
        <f t="shared" si="306"/>
        <v>5300</v>
      </c>
    </row>
    <row r="2378" spans="1:9" ht="15" customHeight="1">
      <c r="A2378" s="410">
        <v>42431</v>
      </c>
      <c r="B2378" s="411">
        <v>5100</v>
      </c>
      <c r="C2378" s="411">
        <v>5500</v>
      </c>
      <c r="D2378" s="412">
        <f t="shared" ref="D2378:D2383" si="307">AVERAGE(B2378:C2378)</f>
        <v>5300</v>
      </c>
    </row>
    <row r="2379" spans="1:9" ht="15" customHeight="1">
      <c r="A2379" s="410">
        <v>42432</v>
      </c>
      <c r="B2379" s="411">
        <v>5100</v>
      </c>
      <c r="C2379" s="411">
        <v>5500</v>
      </c>
      <c r="D2379" s="412">
        <f t="shared" si="307"/>
        <v>5300</v>
      </c>
    </row>
    <row r="2380" spans="1:9" ht="15" customHeight="1">
      <c r="A2380" s="410">
        <v>42433</v>
      </c>
      <c r="B2380" s="411">
        <v>5100</v>
      </c>
      <c r="C2380" s="411">
        <v>5400</v>
      </c>
      <c r="D2380" s="412">
        <f t="shared" si="307"/>
        <v>5250</v>
      </c>
    </row>
    <row r="2381" spans="1:9" ht="15" customHeight="1">
      <c r="A2381" s="410">
        <v>42436</v>
      </c>
      <c r="B2381" s="411">
        <v>5100</v>
      </c>
      <c r="C2381" s="411">
        <v>5400</v>
      </c>
      <c r="D2381" s="412">
        <f t="shared" si="307"/>
        <v>5250</v>
      </c>
    </row>
    <row r="2382" spans="1:9" ht="15" customHeight="1">
      <c r="A2382" s="410">
        <v>42437</v>
      </c>
      <c r="B2382" s="411">
        <v>5100</v>
      </c>
      <c r="C2382" s="411">
        <v>5400</v>
      </c>
      <c r="D2382" s="412">
        <f t="shared" si="307"/>
        <v>5250</v>
      </c>
    </row>
    <row r="2383" spans="1:9" ht="15" customHeight="1">
      <c r="A2383" s="410">
        <v>42438</v>
      </c>
      <c r="B2383" s="411">
        <v>5100</v>
      </c>
      <c r="C2383" s="411">
        <v>5400</v>
      </c>
      <c r="D2383" s="412">
        <f t="shared" si="307"/>
        <v>5250</v>
      </c>
    </row>
    <row r="2384" spans="1:9" ht="15" customHeight="1">
      <c r="A2384" s="410">
        <v>42439</v>
      </c>
      <c r="B2384" s="411">
        <v>5100</v>
      </c>
      <c r="C2384" s="411">
        <v>5400</v>
      </c>
      <c r="D2384" s="412">
        <f t="shared" ref="D2384" si="308">AVERAGE(B2384:C2384)</f>
        <v>5250</v>
      </c>
    </row>
    <row r="2385" spans="1:9" ht="15" customHeight="1">
      <c r="A2385" s="410">
        <v>42440</v>
      </c>
      <c r="B2385" s="411">
        <v>5100</v>
      </c>
      <c r="C2385" s="411">
        <v>5400</v>
      </c>
      <c r="D2385" s="412">
        <f t="shared" ref="D2385" si="309">AVERAGE(B2385:C2385)</f>
        <v>5250</v>
      </c>
    </row>
    <row r="2386" spans="1:9" ht="15" customHeight="1">
      <c r="A2386" s="410">
        <v>42443</v>
      </c>
      <c r="B2386" s="411">
        <v>5100</v>
      </c>
      <c r="C2386" s="411">
        <v>5400</v>
      </c>
      <c r="D2386" s="412">
        <f t="shared" ref="D2386" si="310">AVERAGE(B2386:C2386)</f>
        <v>5250</v>
      </c>
    </row>
    <row r="2387" spans="1:9" ht="15" customHeight="1">
      <c r="A2387" s="410">
        <v>42444</v>
      </c>
      <c r="B2387" s="411">
        <v>5100</v>
      </c>
      <c r="C2387" s="411">
        <v>5400</v>
      </c>
      <c r="D2387" s="412">
        <f t="shared" ref="D2387" si="311">AVERAGE(B2387:C2387)</f>
        <v>5250</v>
      </c>
    </row>
    <row r="2388" spans="1:9" ht="15" customHeight="1">
      <c r="A2388" s="410">
        <v>42445</v>
      </c>
      <c r="B2388" s="411">
        <v>5100</v>
      </c>
      <c r="C2388" s="411">
        <v>5400</v>
      </c>
      <c r="D2388" s="412">
        <f t="shared" ref="D2388" si="312">AVERAGE(B2388:C2388)</f>
        <v>5250</v>
      </c>
    </row>
    <row r="2389" spans="1:9" ht="15" customHeight="1">
      <c r="A2389" s="410">
        <v>42446</v>
      </c>
      <c r="B2389" s="411">
        <v>5100</v>
      </c>
      <c r="C2389" s="411">
        <v>5400</v>
      </c>
      <c r="D2389" s="412">
        <f t="shared" ref="D2389" si="313">AVERAGE(B2389:C2389)</f>
        <v>5250</v>
      </c>
    </row>
    <row r="2390" spans="1:9" ht="15" customHeight="1">
      <c r="A2390" s="410">
        <v>42447</v>
      </c>
      <c r="B2390" s="411">
        <v>5100</v>
      </c>
      <c r="C2390" s="411">
        <v>5300</v>
      </c>
      <c r="D2390" s="412">
        <f t="shared" ref="D2390" si="314">AVERAGE(B2390:C2390)</f>
        <v>5200</v>
      </c>
    </row>
    <row r="2391" spans="1:9" ht="15" customHeight="1">
      <c r="A2391" s="410">
        <v>42450</v>
      </c>
      <c r="B2391" s="411">
        <v>5100</v>
      </c>
      <c r="C2391" s="411">
        <v>5300</v>
      </c>
      <c r="D2391" s="412">
        <f t="shared" ref="D2391" si="315">AVERAGE(B2391:C2391)</f>
        <v>5200</v>
      </c>
    </row>
    <row r="2392" spans="1:9" ht="15" customHeight="1">
      <c r="A2392" s="410">
        <v>42451</v>
      </c>
      <c r="B2392" s="411">
        <v>5100</v>
      </c>
      <c r="C2392" s="411">
        <v>5300</v>
      </c>
      <c r="D2392" s="412">
        <f t="shared" ref="D2392" si="316">AVERAGE(B2392:C2392)</f>
        <v>5200</v>
      </c>
    </row>
    <row r="2393" spans="1:9" ht="15" customHeight="1">
      <c r="A2393" s="410">
        <v>42452</v>
      </c>
      <c r="B2393" s="411">
        <v>5100</v>
      </c>
      <c r="C2393" s="411">
        <v>5300</v>
      </c>
      <c r="D2393" s="412">
        <f t="shared" ref="D2393" si="317">AVERAGE(B2393:C2393)</f>
        <v>5200</v>
      </c>
    </row>
    <row r="2394" spans="1:9" ht="15" customHeight="1">
      <c r="A2394" s="410">
        <v>42453</v>
      </c>
      <c r="B2394" s="411">
        <v>5100</v>
      </c>
      <c r="C2394" s="411">
        <v>5300</v>
      </c>
      <c r="D2394" s="412">
        <f t="shared" ref="D2394" si="318">AVERAGE(B2394:C2394)</f>
        <v>5200</v>
      </c>
    </row>
    <row r="2395" spans="1:9" ht="15" customHeight="1">
      <c r="A2395" s="410">
        <v>42454</v>
      </c>
      <c r="B2395" s="411">
        <v>5100</v>
      </c>
      <c r="C2395" s="411">
        <v>5300</v>
      </c>
      <c r="D2395" s="412">
        <f t="shared" ref="D2395:D2397" si="319">AVERAGE(B2395:C2395)</f>
        <v>5200</v>
      </c>
    </row>
    <row r="2396" spans="1:9" ht="15" customHeight="1">
      <c r="A2396" s="410">
        <v>42457</v>
      </c>
      <c r="B2396" s="411">
        <v>5100</v>
      </c>
      <c r="C2396" s="411">
        <v>5300</v>
      </c>
      <c r="D2396" s="412">
        <f t="shared" si="319"/>
        <v>5200</v>
      </c>
    </row>
    <row r="2397" spans="1:9" ht="15" customHeight="1">
      <c r="A2397" s="410">
        <v>42458</v>
      </c>
      <c r="B2397" s="411">
        <v>5100</v>
      </c>
      <c r="C2397" s="411">
        <v>5300</v>
      </c>
      <c r="D2397" s="412">
        <f t="shared" si="319"/>
        <v>5200</v>
      </c>
    </row>
    <row r="2398" spans="1:9" ht="15" customHeight="1">
      <c r="A2398" s="410">
        <v>42459</v>
      </c>
      <c r="B2398" s="411">
        <v>5100</v>
      </c>
      <c r="C2398" s="411">
        <v>5300</v>
      </c>
      <c r="D2398" s="412">
        <f t="shared" ref="D2398" si="320">AVERAGE(B2398:C2398)</f>
        <v>5200</v>
      </c>
    </row>
    <row r="2399" spans="1:9" ht="15" customHeight="1" thickBot="1">
      <c r="A2399" s="415">
        <v>42460</v>
      </c>
      <c r="B2399" s="416">
        <v>5100</v>
      </c>
      <c r="C2399" s="416">
        <v>5300</v>
      </c>
      <c r="D2399" s="417">
        <f t="shared" ref="D2399:D2400" si="321">AVERAGE(B2399:C2399)</f>
        <v>5200</v>
      </c>
      <c r="E2399" s="435">
        <f>AVERAGE(D2377:D2399)</f>
        <v>5234.782608695652</v>
      </c>
      <c r="F2399" s="435">
        <f>AVERAGE(D2336:D2399)</f>
        <v>5246.875</v>
      </c>
      <c r="G2399" s="419"/>
      <c r="H2399" s="429"/>
      <c r="I2399" s="433"/>
    </row>
    <row r="2400" spans="1:9" ht="15" customHeight="1">
      <c r="A2400" s="437">
        <v>42461</v>
      </c>
      <c r="B2400" s="438">
        <v>5300</v>
      </c>
      <c r="C2400" s="438">
        <v>5600</v>
      </c>
      <c r="D2400" s="490">
        <f t="shared" si="321"/>
        <v>5450</v>
      </c>
    </row>
    <row r="2401" spans="1:4" ht="15" customHeight="1">
      <c r="A2401" s="410">
        <v>42464</v>
      </c>
      <c r="B2401" s="420">
        <v>5300</v>
      </c>
      <c r="C2401" s="420">
        <v>5600</v>
      </c>
      <c r="D2401" s="421">
        <f t="shared" ref="D2401" si="322">AVERAGE(B2401:C2401)</f>
        <v>5450</v>
      </c>
    </row>
    <row r="2402" spans="1:4" ht="15" customHeight="1">
      <c r="A2402" s="410">
        <v>42465</v>
      </c>
      <c r="B2402" s="420">
        <v>5300</v>
      </c>
      <c r="C2402" s="420">
        <v>5600</v>
      </c>
      <c r="D2402" s="421">
        <f t="shared" ref="D2402" si="323">AVERAGE(B2402:C2402)</f>
        <v>5450</v>
      </c>
    </row>
    <row r="2403" spans="1:4" ht="15" customHeight="1">
      <c r="A2403" s="410">
        <v>42466</v>
      </c>
      <c r="B2403" s="420">
        <v>5300</v>
      </c>
      <c r="C2403" s="420">
        <v>5600</v>
      </c>
      <c r="D2403" s="421">
        <f t="shared" ref="D2403" si="324">AVERAGE(B2403:C2403)</f>
        <v>5450</v>
      </c>
    </row>
    <row r="2404" spans="1:4" ht="15" customHeight="1">
      <c r="A2404" s="410">
        <v>42467</v>
      </c>
      <c r="B2404" s="420">
        <v>5300</v>
      </c>
      <c r="C2404" s="420">
        <v>5600</v>
      </c>
      <c r="D2404" s="421">
        <f t="shared" ref="D2404" si="325">AVERAGE(B2404:C2404)</f>
        <v>5450</v>
      </c>
    </row>
    <row r="2405" spans="1:4" ht="15" customHeight="1">
      <c r="A2405" s="410">
        <v>42468</v>
      </c>
      <c r="B2405" s="420">
        <v>5300</v>
      </c>
      <c r="C2405" s="420">
        <v>5600</v>
      </c>
      <c r="D2405" s="421">
        <f t="shared" ref="D2405" si="326">AVERAGE(B2405:C2405)</f>
        <v>5450</v>
      </c>
    </row>
    <row r="2406" spans="1:4" ht="15" customHeight="1">
      <c r="A2406" s="410">
        <v>42471</v>
      </c>
      <c r="B2406" s="420">
        <v>5300</v>
      </c>
      <c r="C2406" s="420">
        <v>5600</v>
      </c>
      <c r="D2406" s="421">
        <f t="shared" ref="D2406" si="327">AVERAGE(B2406:C2406)</f>
        <v>5450</v>
      </c>
    </row>
    <row r="2407" spans="1:4" ht="15" customHeight="1">
      <c r="A2407" s="410">
        <v>42472</v>
      </c>
      <c r="B2407" s="420">
        <v>5300</v>
      </c>
      <c r="C2407" s="420">
        <v>5600</v>
      </c>
      <c r="D2407" s="421">
        <f t="shared" ref="D2407" si="328">AVERAGE(B2407:C2407)</f>
        <v>5450</v>
      </c>
    </row>
    <row r="2408" spans="1:4" ht="15" customHeight="1">
      <c r="A2408" s="410">
        <v>42473</v>
      </c>
      <c r="B2408" s="420">
        <v>5300</v>
      </c>
      <c r="C2408" s="420">
        <v>5600</v>
      </c>
      <c r="D2408" s="421">
        <f t="shared" ref="D2408" si="329">AVERAGE(B2408:C2408)</f>
        <v>5450</v>
      </c>
    </row>
    <row r="2409" spans="1:4" ht="15" customHeight="1">
      <c r="A2409" s="410">
        <v>42474</v>
      </c>
      <c r="B2409" s="420">
        <v>5300</v>
      </c>
      <c r="C2409" s="420">
        <v>5600</v>
      </c>
      <c r="D2409" s="421">
        <f t="shared" ref="D2409" si="330">AVERAGE(B2409:C2409)</f>
        <v>5450</v>
      </c>
    </row>
    <row r="2410" spans="1:4" ht="15" customHeight="1">
      <c r="A2410" s="410">
        <v>42475</v>
      </c>
      <c r="B2410" s="420">
        <v>5600</v>
      </c>
      <c r="C2410" s="420">
        <v>5800</v>
      </c>
      <c r="D2410" s="421">
        <f t="shared" ref="D2410" si="331">AVERAGE(B2410:C2410)</f>
        <v>5700</v>
      </c>
    </row>
    <row r="2411" spans="1:4" ht="15" customHeight="1">
      <c r="A2411" s="410">
        <v>42478</v>
      </c>
      <c r="B2411" s="420">
        <v>5600</v>
      </c>
      <c r="C2411" s="420">
        <v>5800</v>
      </c>
      <c r="D2411" s="421">
        <f t="shared" ref="D2411" si="332">AVERAGE(B2411:C2411)</f>
        <v>5700</v>
      </c>
    </row>
    <row r="2412" spans="1:4" ht="15" customHeight="1">
      <c r="A2412" s="410">
        <v>42479</v>
      </c>
      <c r="B2412" s="420">
        <v>5600</v>
      </c>
      <c r="C2412" s="420">
        <v>5800</v>
      </c>
      <c r="D2412" s="421">
        <f t="shared" ref="D2412" si="333">AVERAGE(B2412:C2412)</f>
        <v>5700</v>
      </c>
    </row>
    <row r="2413" spans="1:4" ht="15" customHeight="1">
      <c r="A2413" s="410">
        <v>42480</v>
      </c>
      <c r="B2413" s="420">
        <v>5600</v>
      </c>
      <c r="C2413" s="420">
        <v>5800</v>
      </c>
      <c r="D2413" s="421">
        <f t="shared" ref="D2413" si="334">AVERAGE(B2413:C2413)</f>
        <v>5700</v>
      </c>
    </row>
    <row r="2414" spans="1:4" ht="15" customHeight="1">
      <c r="A2414" s="410">
        <v>42481</v>
      </c>
      <c r="B2414" s="420">
        <v>5600</v>
      </c>
      <c r="C2414" s="420">
        <v>5800</v>
      </c>
      <c r="D2414" s="421">
        <f t="shared" ref="D2414:D2420" si="335">AVERAGE(B2414:C2414)</f>
        <v>5700</v>
      </c>
    </row>
    <row r="2415" spans="1:4" ht="15" customHeight="1">
      <c r="A2415" s="410">
        <v>42482</v>
      </c>
      <c r="B2415" s="420">
        <v>5600</v>
      </c>
      <c r="C2415" s="420">
        <v>5800</v>
      </c>
      <c r="D2415" s="421">
        <f t="shared" si="335"/>
        <v>5700</v>
      </c>
    </row>
    <row r="2416" spans="1:4" ht="15" customHeight="1">
      <c r="A2416" s="410">
        <v>42485</v>
      </c>
      <c r="B2416" s="420">
        <v>5600</v>
      </c>
      <c r="C2416" s="420">
        <v>5800</v>
      </c>
      <c r="D2416" s="421">
        <f t="shared" si="335"/>
        <v>5700</v>
      </c>
    </row>
    <row r="2417" spans="1:9" ht="15" customHeight="1">
      <c r="A2417" s="410">
        <v>42486</v>
      </c>
      <c r="B2417" s="420">
        <v>5600</v>
      </c>
      <c r="C2417" s="420">
        <v>5800</v>
      </c>
      <c r="D2417" s="421">
        <f t="shared" si="335"/>
        <v>5700</v>
      </c>
    </row>
    <row r="2418" spans="1:9" ht="15" customHeight="1">
      <c r="A2418" s="410">
        <v>42487</v>
      </c>
      <c r="B2418" s="420">
        <v>5600</v>
      </c>
      <c r="C2418" s="420">
        <v>5800</v>
      </c>
      <c r="D2418" s="421">
        <f t="shared" si="335"/>
        <v>5700</v>
      </c>
    </row>
    <row r="2419" spans="1:9" ht="15" customHeight="1">
      <c r="A2419" s="410">
        <v>42488</v>
      </c>
      <c r="B2419" s="420">
        <v>5600</v>
      </c>
      <c r="C2419" s="420">
        <v>5800</v>
      </c>
      <c r="D2419" s="421">
        <f t="shared" si="335"/>
        <v>5700</v>
      </c>
    </row>
    <row r="2420" spans="1:9" ht="15" customHeight="1" thickBot="1">
      <c r="A2420" s="415">
        <v>42489</v>
      </c>
      <c r="B2420" s="416">
        <v>6300</v>
      </c>
      <c r="C2420" s="416">
        <v>6600</v>
      </c>
      <c r="D2420" s="417">
        <f t="shared" si="335"/>
        <v>6450</v>
      </c>
      <c r="E2420" s="435">
        <f>AVERAGE(D2400:D2420)</f>
        <v>5616.666666666667</v>
      </c>
      <c r="F2420" s="435">
        <f>AVERAGE(D2336:D2420)</f>
        <v>5338.2352941176468</v>
      </c>
      <c r="G2420" s="419"/>
      <c r="H2420" s="429"/>
      <c r="I2420" s="433"/>
    </row>
    <row r="2421" spans="1:9" ht="15" customHeight="1">
      <c r="A2421" s="410">
        <v>42492</v>
      </c>
      <c r="B2421" s="762" t="s">
        <v>89</v>
      </c>
      <c r="C2421" s="762"/>
      <c r="D2421" s="762"/>
    </row>
    <row r="2422" spans="1:9" ht="15" customHeight="1">
      <c r="A2422" s="410">
        <v>42493</v>
      </c>
      <c r="B2422" s="420">
        <v>6300</v>
      </c>
      <c r="C2422" s="420">
        <v>6600</v>
      </c>
      <c r="D2422" s="421">
        <f t="shared" ref="D2422" si="336">AVERAGE(B2422:C2422)</f>
        <v>6450</v>
      </c>
    </row>
    <row r="2423" spans="1:9" ht="15" customHeight="1">
      <c r="A2423" s="410">
        <v>42494</v>
      </c>
      <c r="B2423" s="420">
        <v>6300</v>
      </c>
      <c r="C2423" s="420">
        <v>6600</v>
      </c>
      <c r="D2423" s="421">
        <f t="shared" ref="D2423" si="337">AVERAGE(B2423:C2423)</f>
        <v>6450</v>
      </c>
    </row>
    <row r="2424" spans="1:9" ht="15" customHeight="1">
      <c r="A2424" s="410">
        <v>42495</v>
      </c>
      <c r="B2424" s="420">
        <v>6300</v>
      </c>
      <c r="C2424" s="420">
        <v>6600</v>
      </c>
      <c r="D2424" s="421">
        <f t="shared" ref="D2424" si="338">AVERAGE(B2424:C2424)</f>
        <v>6450</v>
      </c>
    </row>
    <row r="2425" spans="1:9" ht="15" customHeight="1">
      <c r="A2425" s="410">
        <v>42496</v>
      </c>
      <c r="B2425" s="420">
        <v>6300</v>
      </c>
      <c r="C2425" s="420">
        <v>6600</v>
      </c>
      <c r="D2425" s="421">
        <f t="shared" ref="D2425" si="339">AVERAGE(B2425:C2425)</f>
        <v>6450</v>
      </c>
    </row>
    <row r="2426" spans="1:9" ht="15" customHeight="1">
      <c r="A2426" s="410">
        <v>42499</v>
      </c>
      <c r="B2426" s="420">
        <v>6300</v>
      </c>
      <c r="C2426" s="420">
        <v>6600</v>
      </c>
      <c r="D2426" s="421">
        <f t="shared" ref="D2426" si="340">AVERAGE(B2426:C2426)</f>
        <v>6450</v>
      </c>
    </row>
    <row r="2427" spans="1:9" ht="15" customHeight="1">
      <c r="A2427" s="410">
        <v>42500</v>
      </c>
      <c r="B2427" s="420">
        <v>6300</v>
      </c>
      <c r="C2427" s="420">
        <v>6600</v>
      </c>
      <c r="D2427" s="421">
        <f t="shared" ref="D2427" si="341">AVERAGE(B2427:C2427)</f>
        <v>6450</v>
      </c>
    </row>
    <row r="2428" spans="1:9" ht="15" customHeight="1">
      <c r="A2428" s="410">
        <v>42501</v>
      </c>
      <c r="B2428" s="420">
        <v>6300</v>
      </c>
      <c r="C2428" s="420">
        <v>6600</v>
      </c>
      <c r="D2428" s="421">
        <f t="shared" ref="D2428" si="342">AVERAGE(B2428:C2428)</f>
        <v>6450</v>
      </c>
    </row>
    <row r="2429" spans="1:9" ht="15" customHeight="1">
      <c r="A2429" s="410">
        <v>42502</v>
      </c>
      <c r="B2429" s="420">
        <v>6300</v>
      </c>
      <c r="C2429" s="420">
        <v>6600</v>
      </c>
      <c r="D2429" s="421">
        <f t="shared" ref="D2429" si="343">AVERAGE(B2429:C2429)</f>
        <v>6450</v>
      </c>
    </row>
    <row r="2430" spans="1:9" ht="15" customHeight="1">
      <c r="A2430" s="410">
        <v>42503</v>
      </c>
      <c r="B2430" s="420">
        <v>6300</v>
      </c>
      <c r="C2430" s="420">
        <v>6600</v>
      </c>
      <c r="D2430" s="421">
        <f t="shared" ref="D2430:D2431" si="344">AVERAGE(B2430:C2430)</f>
        <v>6450</v>
      </c>
    </row>
    <row r="2431" spans="1:9" ht="15" customHeight="1">
      <c r="A2431" s="410">
        <v>42506</v>
      </c>
      <c r="B2431" s="411">
        <v>6000</v>
      </c>
      <c r="C2431" s="411">
        <v>6300</v>
      </c>
      <c r="D2431" s="412">
        <f t="shared" si="344"/>
        <v>6150</v>
      </c>
    </row>
    <row r="2432" spans="1:9" ht="15" customHeight="1">
      <c r="A2432" s="410">
        <v>42507</v>
      </c>
      <c r="B2432" s="411">
        <v>6000</v>
      </c>
      <c r="C2432" s="411">
        <v>6300</v>
      </c>
      <c r="D2432" s="412">
        <f t="shared" ref="D2432" si="345">AVERAGE(B2432:C2432)</f>
        <v>6150</v>
      </c>
    </row>
    <row r="2433" spans="1:9" ht="15" customHeight="1">
      <c r="A2433" s="410">
        <v>42508</v>
      </c>
      <c r="B2433" s="411">
        <v>6000</v>
      </c>
      <c r="C2433" s="411">
        <v>6300</v>
      </c>
      <c r="D2433" s="412">
        <f t="shared" ref="D2433" si="346">AVERAGE(B2433:C2433)</f>
        <v>6150</v>
      </c>
    </row>
    <row r="2434" spans="1:9" ht="15" customHeight="1">
      <c r="A2434" s="410">
        <v>42509</v>
      </c>
      <c r="B2434" s="411">
        <v>6000</v>
      </c>
      <c r="C2434" s="411">
        <v>6300</v>
      </c>
      <c r="D2434" s="412">
        <f t="shared" ref="D2434" si="347">AVERAGE(B2434:C2434)</f>
        <v>6150</v>
      </c>
    </row>
    <row r="2435" spans="1:9" ht="15" customHeight="1">
      <c r="A2435" s="410">
        <v>42510</v>
      </c>
      <c r="B2435" s="411">
        <v>6000</v>
      </c>
      <c r="C2435" s="411">
        <v>6300</v>
      </c>
      <c r="D2435" s="412">
        <f t="shared" ref="D2435" si="348">AVERAGE(B2435:C2435)</f>
        <v>6150</v>
      </c>
    </row>
    <row r="2436" spans="1:9" ht="15" customHeight="1">
      <c r="A2436" s="410">
        <v>42513</v>
      </c>
      <c r="B2436" s="411">
        <v>6000</v>
      </c>
      <c r="C2436" s="411">
        <v>6300</v>
      </c>
      <c r="D2436" s="412">
        <f t="shared" ref="D2436" si="349">AVERAGE(B2436:C2436)</f>
        <v>6150</v>
      </c>
    </row>
    <row r="2437" spans="1:9" ht="15" customHeight="1">
      <c r="A2437" s="410">
        <v>42514</v>
      </c>
      <c r="B2437" s="411">
        <v>6000</v>
      </c>
      <c r="C2437" s="411">
        <v>6300</v>
      </c>
      <c r="D2437" s="412">
        <f t="shared" ref="D2437" si="350">AVERAGE(B2437:C2437)</f>
        <v>6150</v>
      </c>
    </row>
    <row r="2438" spans="1:9" ht="15" customHeight="1">
      <c r="A2438" s="410">
        <v>42515</v>
      </c>
      <c r="B2438" s="411">
        <v>6000</v>
      </c>
      <c r="C2438" s="411">
        <v>6300</v>
      </c>
      <c r="D2438" s="412">
        <f t="shared" ref="D2438" si="351">AVERAGE(B2438:C2438)</f>
        <v>6150</v>
      </c>
    </row>
    <row r="2439" spans="1:9" ht="15" customHeight="1">
      <c r="A2439" s="410">
        <v>42516</v>
      </c>
      <c r="B2439" s="411">
        <v>6000</v>
      </c>
      <c r="C2439" s="411">
        <v>6300</v>
      </c>
      <c r="D2439" s="412">
        <f t="shared" ref="D2439" si="352">AVERAGE(B2439:C2439)</f>
        <v>6150</v>
      </c>
    </row>
    <row r="2440" spans="1:9" ht="15" customHeight="1">
      <c r="A2440" s="410">
        <v>42517</v>
      </c>
      <c r="B2440" s="411">
        <v>6000</v>
      </c>
      <c r="C2440" s="411">
        <v>6300</v>
      </c>
      <c r="D2440" s="412">
        <f t="shared" ref="D2440" si="353">AVERAGE(B2440:C2440)</f>
        <v>6150</v>
      </c>
    </row>
    <row r="2441" spans="1:9" ht="15" customHeight="1">
      <c r="A2441" s="410">
        <v>42520</v>
      </c>
      <c r="B2441" s="764" t="s">
        <v>89</v>
      </c>
      <c r="C2441" s="764"/>
      <c r="D2441" s="764"/>
    </row>
    <row r="2442" spans="1:9" ht="15" customHeight="1" thickBot="1">
      <c r="A2442" s="415">
        <v>42521</v>
      </c>
      <c r="B2442" s="416">
        <v>6000</v>
      </c>
      <c r="C2442" s="416">
        <v>6300</v>
      </c>
      <c r="D2442" s="417">
        <f t="shared" ref="D2442" si="354">AVERAGE(B2442:C2442)</f>
        <v>6150</v>
      </c>
      <c r="E2442" s="435">
        <f>AVERAGE(D2422:D2442)</f>
        <v>6285</v>
      </c>
      <c r="F2442" s="435">
        <f>AVERAGE(D2336:D2442)</f>
        <v>5518.5714285714284</v>
      </c>
      <c r="G2442" s="419"/>
      <c r="H2442" s="429"/>
      <c r="I2442" s="433"/>
    </row>
    <row r="2443" spans="1:9" ht="15" customHeight="1">
      <c r="A2443" s="410">
        <v>42522</v>
      </c>
      <c r="B2443" s="438">
        <v>6000</v>
      </c>
      <c r="C2443" s="438">
        <v>6300</v>
      </c>
      <c r="D2443" s="490">
        <f t="shared" ref="D2443" si="355">AVERAGE(B2443:C2443)</f>
        <v>6150</v>
      </c>
    </row>
    <row r="2444" spans="1:9" ht="15" customHeight="1">
      <c r="A2444" s="410">
        <v>42523</v>
      </c>
      <c r="B2444" s="420">
        <v>6000</v>
      </c>
      <c r="C2444" s="420">
        <v>6300</v>
      </c>
      <c r="D2444" s="421">
        <f t="shared" ref="D2444:D2445" si="356">AVERAGE(B2444:C2444)</f>
        <v>6150</v>
      </c>
    </row>
    <row r="2445" spans="1:9" ht="15" customHeight="1">
      <c r="A2445" s="410">
        <v>42524</v>
      </c>
      <c r="B2445" s="411">
        <v>6000</v>
      </c>
      <c r="C2445" s="411">
        <v>6200</v>
      </c>
      <c r="D2445" s="412">
        <f t="shared" si="356"/>
        <v>6100</v>
      </c>
    </row>
    <row r="2446" spans="1:9" ht="15" customHeight="1">
      <c r="A2446" s="410">
        <v>42527</v>
      </c>
      <c r="B2446" s="411">
        <v>6000</v>
      </c>
      <c r="C2446" s="411">
        <v>6200</v>
      </c>
      <c r="D2446" s="412">
        <f t="shared" ref="D2446" si="357">AVERAGE(B2446:C2446)</f>
        <v>6100</v>
      </c>
    </row>
    <row r="2447" spans="1:9" ht="15" customHeight="1">
      <c r="A2447" s="410">
        <v>42528</v>
      </c>
      <c r="B2447" s="411">
        <v>6000</v>
      </c>
      <c r="C2447" s="411">
        <v>6200</v>
      </c>
      <c r="D2447" s="412">
        <f t="shared" ref="D2447" si="358">AVERAGE(B2447:C2447)</f>
        <v>6100</v>
      </c>
    </row>
    <row r="2448" spans="1:9" ht="15" customHeight="1">
      <c r="A2448" s="410">
        <v>42529</v>
      </c>
      <c r="B2448" s="411">
        <v>6000</v>
      </c>
      <c r="C2448" s="411">
        <v>6200</v>
      </c>
      <c r="D2448" s="412">
        <f t="shared" ref="D2448" si="359">AVERAGE(B2448:C2448)</f>
        <v>6100</v>
      </c>
    </row>
    <row r="2449" spans="1:6" ht="15" customHeight="1">
      <c r="A2449" s="410">
        <v>42530</v>
      </c>
      <c r="B2449" s="411">
        <v>6000</v>
      </c>
      <c r="C2449" s="411">
        <v>6200</v>
      </c>
      <c r="D2449" s="412">
        <f t="shared" ref="D2449" si="360">AVERAGE(B2449:C2449)</f>
        <v>6100</v>
      </c>
    </row>
    <row r="2450" spans="1:6" ht="15" customHeight="1">
      <c r="A2450" s="410">
        <v>42531</v>
      </c>
      <c r="B2450" s="411">
        <v>6000</v>
      </c>
      <c r="C2450" s="411">
        <v>6200</v>
      </c>
      <c r="D2450" s="412">
        <f t="shared" ref="D2450" si="361">AVERAGE(B2450:C2450)</f>
        <v>6100</v>
      </c>
    </row>
    <row r="2451" spans="1:6" ht="15" customHeight="1">
      <c r="A2451" s="410">
        <v>42534</v>
      </c>
      <c r="B2451" s="411">
        <v>6000</v>
      </c>
      <c r="C2451" s="411">
        <v>6200</v>
      </c>
      <c r="D2451" s="412">
        <f t="shared" ref="D2451" si="362">AVERAGE(B2451:C2451)</f>
        <v>6100</v>
      </c>
    </row>
    <row r="2452" spans="1:6" ht="15" customHeight="1">
      <c r="A2452" s="410">
        <v>42535</v>
      </c>
      <c r="B2452" s="411">
        <v>6000</v>
      </c>
      <c r="C2452" s="411">
        <v>6200</v>
      </c>
      <c r="D2452" s="412">
        <f t="shared" ref="D2452" si="363">AVERAGE(B2452:C2452)</f>
        <v>6100</v>
      </c>
    </row>
    <row r="2453" spans="1:6" ht="15" customHeight="1">
      <c r="A2453" s="410">
        <v>42536</v>
      </c>
      <c r="B2453" s="411">
        <v>6000</v>
      </c>
      <c r="C2453" s="411">
        <v>6200</v>
      </c>
      <c r="D2453" s="412">
        <f t="shared" ref="D2453" si="364">AVERAGE(B2453:C2453)</f>
        <v>6100</v>
      </c>
    </row>
    <row r="2454" spans="1:6" ht="15" customHeight="1">
      <c r="A2454" s="410">
        <v>42537</v>
      </c>
      <c r="B2454" s="411">
        <v>6000</v>
      </c>
      <c r="C2454" s="411">
        <v>6200</v>
      </c>
      <c r="D2454" s="412">
        <f t="shared" ref="D2454:D2455" si="365">AVERAGE(B2454:C2454)</f>
        <v>6100</v>
      </c>
    </row>
    <row r="2455" spans="1:6" ht="15" customHeight="1">
      <c r="A2455" s="410">
        <v>42538</v>
      </c>
      <c r="B2455" s="411">
        <v>6000</v>
      </c>
      <c r="C2455" s="411">
        <v>6200</v>
      </c>
      <c r="D2455" s="412">
        <f t="shared" si="365"/>
        <v>6100</v>
      </c>
    </row>
    <row r="2456" spans="1:6" ht="15" customHeight="1">
      <c r="A2456" s="410">
        <v>42541</v>
      </c>
      <c r="B2456" s="411">
        <v>6400</v>
      </c>
      <c r="C2456" s="411">
        <v>6600</v>
      </c>
      <c r="D2456" s="412">
        <f t="shared" ref="D2456" si="366">AVERAGE(B2456:C2456)</f>
        <v>6500</v>
      </c>
    </row>
    <row r="2457" spans="1:6" ht="15" customHeight="1">
      <c r="A2457" s="410">
        <v>42542</v>
      </c>
      <c r="B2457" s="411">
        <v>6400</v>
      </c>
      <c r="C2457" s="411">
        <v>6600</v>
      </c>
      <c r="D2457" s="412">
        <f t="shared" ref="D2457" si="367">AVERAGE(B2457:C2457)</f>
        <v>6500</v>
      </c>
    </row>
    <row r="2458" spans="1:6" ht="15" customHeight="1">
      <c r="A2458" s="410">
        <v>42543</v>
      </c>
      <c r="B2458" s="411">
        <v>6400</v>
      </c>
      <c r="C2458" s="411">
        <v>6600</v>
      </c>
      <c r="D2458" s="412">
        <f t="shared" ref="D2458" si="368">AVERAGE(B2458:C2458)</f>
        <v>6500</v>
      </c>
    </row>
    <row r="2459" spans="1:6" ht="15" customHeight="1">
      <c r="A2459" s="410">
        <v>42544</v>
      </c>
      <c r="B2459" s="411">
        <v>6400</v>
      </c>
      <c r="C2459" s="411">
        <v>6600</v>
      </c>
      <c r="D2459" s="412">
        <f t="shared" ref="D2459:D2460" si="369">AVERAGE(B2459:C2459)</f>
        <v>6500</v>
      </c>
    </row>
    <row r="2460" spans="1:6" ht="15" customHeight="1">
      <c r="A2460" s="410">
        <v>42545</v>
      </c>
      <c r="B2460" s="411">
        <v>6400</v>
      </c>
      <c r="C2460" s="411">
        <v>6600</v>
      </c>
      <c r="D2460" s="412">
        <f t="shared" si="369"/>
        <v>6500</v>
      </c>
    </row>
    <row r="2461" spans="1:6" ht="15" customHeight="1">
      <c r="A2461" s="410">
        <v>42548</v>
      </c>
      <c r="B2461" s="411">
        <v>6400</v>
      </c>
      <c r="C2461" s="411">
        <v>6600</v>
      </c>
      <c r="D2461" s="412">
        <f t="shared" ref="D2461" si="370">AVERAGE(B2461:C2461)</f>
        <v>6500</v>
      </c>
    </row>
    <row r="2462" spans="1:6" ht="15" customHeight="1">
      <c r="A2462" s="410">
        <v>42549</v>
      </c>
      <c r="B2462" s="411">
        <v>6400</v>
      </c>
      <c r="C2462" s="411">
        <v>6600</v>
      </c>
      <c r="D2462" s="412">
        <f t="shared" ref="D2462" si="371">AVERAGE(B2462:C2462)</f>
        <v>6500</v>
      </c>
    </row>
    <row r="2463" spans="1:6" ht="15" customHeight="1">
      <c r="A2463" s="410">
        <v>42550</v>
      </c>
      <c r="B2463" s="411">
        <v>6400</v>
      </c>
      <c r="C2463" s="411">
        <v>6600</v>
      </c>
      <c r="D2463" s="412">
        <f t="shared" ref="D2463" si="372">AVERAGE(B2463:C2463)</f>
        <v>6500</v>
      </c>
    </row>
    <row r="2464" spans="1:6" ht="15" customHeight="1" thickBot="1">
      <c r="A2464" s="415">
        <v>42551</v>
      </c>
      <c r="B2464" s="416">
        <v>6400</v>
      </c>
      <c r="C2464" s="416">
        <v>6600</v>
      </c>
      <c r="D2464" s="417">
        <f t="shared" ref="D2464:D2465" si="373">AVERAGE(B2464:C2464)</f>
        <v>6500</v>
      </c>
      <c r="E2464" s="435">
        <f>AVERAGE(D2443:D2464)</f>
        <v>6268.181818181818</v>
      </c>
      <c r="F2464" s="435">
        <f>AVERAGE(D2336:D2464)</f>
        <v>5648.4251968503941</v>
      </c>
    </row>
    <row r="2465" spans="1:4" ht="15" customHeight="1">
      <c r="A2465" s="410">
        <v>42552</v>
      </c>
      <c r="B2465" s="411">
        <v>6400</v>
      </c>
      <c r="C2465" s="411">
        <v>6600</v>
      </c>
      <c r="D2465" s="412">
        <f t="shared" si="373"/>
        <v>6500</v>
      </c>
    </row>
    <row r="2466" spans="1:4" ht="15" customHeight="1">
      <c r="A2466" s="410">
        <v>42555</v>
      </c>
      <c r="B2466" s="411">
        <v>6400</v>
      </c>
      <c r="C2466" s="411">
        <v>6600</v>
      </c>
      <c r="D2466" s="412">
        <f t="shared" ref="D2466" si="374">AVERAGE(B2466:C2466)</f>
        <v>6500</v>
      </c>
    </row>
    <row r="2467" spans="1:4" ht="15" customHeight="1">
      <c r="A2467" s="410">
        <v>42556</v>
      </c>
      <c r="B2467" s="411">
        <v>6400</v>
      </c>
      <c r="C2467" s="411">
        <v>6600</v>
      </c>
      <c r="D2467" s="412">
        <f t="shared" ref="D2467" si="375">AVERAGE(B2467:C2467)</f>
        <v>6500</v>
      </c>
    </row>
    <row r="2468" spans="1:4" ht="15" customHeight="1">
      <c r="A2468" s="410">
        <v>42557</v>
      </c>
      <c r="B2468" s="411">
        <v>6400</v>
      </c>
      <c r="C2468" s="411">
        <v>6600</v>
      </c>
      <c r="D2468" s="412">
        <f t="shared" ref="D2468" si="376">AVERAGE(B2468:C2468)</f>
        <v>6500</v>
      </c>
    </row>
    <row r="2469" spans="1:4" ht="15" customHeight="1">
      <c r="A2469" s="410">
        <v>42558</v>
      </c>
      <c r="B2469" s="411">
        <v>6400</v>
      </c>
      <c r="C2469" s="411">
        <v>6600</v>
      </c>
      <c r="D2469" s="412">
        <f t="shared" ref="D2469:D2470" si="377">AVERAGE(B2469:C2469)</f>
        <v>6500</v>
      </c>
    </row>
    <row r="2470" spans="1:4" ht="15" customHeight="1">
      <c r="A2470" s="410">
        <v>42559</v>
      </c>
      <c r="B2470" s="411">
        <v>6400</v>
      </c>
      <c r="C2470" s="411">
        <v>6600</v>
      </c>
      <c r="D2470" s="412">
        <f t="shared" si="377"/>
        <v>6500</v>
      </c>
    </row>
    <row r="2471" spans="1:4" ht="15" customHeight="1">
      <c r="A2471" s="410">
        <v>42562</v>
      </c>
      <c r="B2471" s="411">
        <v>6400</v>
      </c>
      <c r="C2471" s="411">
        <v>6600</v>
      </c>
      <c r="D2471" s="412">
        <f t="shared" ref="D2471" si="378">AVERAGE(B2471:C2471)</f>
        <v>6500</v>
      </c>
    </row>
    <row r="2472" spans="1:4" ht="15" customHeight="1">
      <c r="A2472" s="410">
        <v>42563</v>
      </c>
      <c r="B2472" s="411">
        <v>6400</v>
      </c>
      <c r="C2472" s="411">
        <v>6600</v>
      </c>
      <c r="D2472" s="412">
        <f t="shared" ref="D2472" si="379">AVERAGE(B2472:C2472)</f>
        <v>6500</v>
      </c>
    </row>
    <row r="2473" spans="1:4" ht="15" customHeight="1">
      <c r="A2473" s="410">
        <v>42564</v>
      </c>
      <c r="B2473" s="411">
        <v>6400</v>
      </c>
      <c r="C2473" s="411">
        <v>6600</v>
      </c>
      <c r="D2473" s="412">
        <f t="shared" ref="D2473" si="380">AVERAGE(B2473:C2473)</f>
        <v>6500</v>
      </c>
    </row>
    <row r="2474" spans="1:4" ht="15" customHeight="1">
      <c r="A2474" s="410">
        <v>42565</v>
      </c>
      <c r="B2474" s="411">
        <v>6400</v>
      </c>
      <c r="C2474" s="411">
        <v>6600</v>
      </c>
      <c r="D2474" s="412">
        <f t="shared" ref="D2474" si="381">AVERAGE(B2474:C2474)</f>
        <v>6500</v>
      </c>
    </row>
    <row r="2475" spans="1:4" ht="15" customHeight="1">
      <c r="A2475" s="410">
        <v>42566</v>
      </c>
      <c r="B2475" s="411">
        <v>6400</v>
      </c>
      <c r="C2475" s="411">
        <v>6600</v>
      </c>
      <c r="D2475" s="412">
        <f t="shared" ref="D2475" si="382">AVERAGE(B2475:C2475)</f>
        <v>6500</v>
      </c>
    </row>
    <row r="2476" spans="1:4" ht="15" customHeight="1">
      <c r="A2476" s="410">
        <v>42569</v>
      </c>
      <c r="B2476" s="411">
        <v>6400</v>
      </c>
      <c r="C2476" s="411">
        <v>6600</v>
      </c>
      <c r="D2476" s="412">
        <f t="shared" ref="D2476" si="383">AVERAGE(B2476:C2476)</f>
        <v>6500</v>
      </c>
    </row>
    <row r="2477" spans="1:4" ht="15" customHeight="1">
      <c r="A2477" s="410">
        <v>42570</v>
      </c>
      <c r="B2477" s="411">
        <v>6400</v>
      </c>
      <c r="C2477" s="411">
        <v>6600</v>
      </c>
      <c r="D2477" s="412">
        <f t="shared" ref="D2477" si="384">AVERAGE(B2477:C2477)</f>
        <v>6500</v>
      </c>
    </row>
    <row r="2478" spans="1:4" ht="15" customHeight="1">
      <c r="A2478" s="410">
        <v>42571</v>
      </c>
      <c r="B2478" s="411">
        <v>6400</v>
      </c>
      <c r="C2478" s="411">
        <v>6600</v>
      </c>
      <c r="D2478" s="412">
        <f t="shared" ref="D2478" si="385">AVERAGE(B2478:C2478)</f>
        <v>6500</v>
      </c>
    </row>
    <row r="2479" spans="1:4" ht="15" customHeight="1">
      <c r="A2479" s="410">
        <v>42572</v>
      </c>
      <c r="B2479" s="411">
        <v>6400</v>
      </c>
      <c r="C2479" s="411">
        <v>6600</v>
      </c>
      <c r="D2479" s="412">
        <f t="shared" ref="D2479" si="386">AVERAGE(B2479:C2479)</f>
        <v>6500</v>
      </c>
    </row>
    <row r="2480" spans="1:4" ht="15" customHeight="1">
      <c r="A2480" s="410">
        <v>42573</v>
      </c>
      <c r="B2480" s="411">
        <v>6400</v>
      </c>
      <c r="C2480" s="411">
        <v>6600</v>
      </c>
      <c r="D2480" s="412">
        <f t="shared" ref="D2480" si="387">AVERAGE(B2480:C2480)</f>
        <v>6500</v>
      </c>
    </row>
    <row r="2481" spans="1:6" ht="15" customHeight="1">
      <c r="A2481" s="410">
        <v>42576</v>
      </c>
      <c r="B2481" s="411">
        <v>6400</v>
      </c>
      <c r="C2481" s="411">
        <v>6600</v>
      </c>
      <c r="D2481" s="412">
        <f t="shared" ref="D2481:D2482" si="388">AVERAGE(B2481:C2481)</f>
        <v>6500</v>
      </c>
    </row>
    <row r="2482" spans="1:6" ht="15" customHeight="1">
      <c r="A2482" s="410">
        <v>42577</v>
      </c>
      <c r="B2482" s="411">
        <v>6400</v>
      </c>
      <c r="C2482" s="411">
        <v>6600</v>
      </c>
      <c r="D2482" s="412">
        <f t="shared" si="388"/>
        <v>6500</v>
      </c>
    </row>
    <row r="2483" spans="1:6" ht="15" customHeight="1">
      <c r="A2483" s="410">
        <v>42578</v>
      </c>
      <c r="B2483" s="411">
        <v>6800</v>
      </c>
      <c r="C2483" s="411">
        <v>7000</v>
      </c>
      <c r="D2483" s="412">
        <f t="shared" ref="D2483:D2488" si="389">AVERAGE(B2483:C2483)</f>
        <v>6900</v>
      </c>
    </row>
    <row r="2484" spans="1:6" ht="15" customHeight="1">
      <c r="A2484" s="410">
        <v>42579</v>
      </c>
      <c r="B2484" s="411">
        <v>6800</v>
      </c>
      <c r="C2484" s="411">
        <v>7000</v>
      </c>
      <c r="D2484" s="412">
        <f t="shared" si="389"/>
        <v>6900</v>
      </c>
    </row>
    <row r="2485" spans="1:6" ht="15" customHeight="1" thickBot="1">
      <c r="A2485" s="415">
        <v>42580</v>
      </c>
      <c r="B2485" s="416">
        <v>6800</v>
      </c>
      <c r="C2485" s="416">
        <v>7000</v>
      </c>
      <c r="D2485" s="417">
        <f t="shared" si="389"/>
        <v>6900</v>
      </c>
      <c r="E2485" s="435">
        <f>AVERAGE(D2465:D2485)</f>
        <v>6557.1428571428569</v>
      </c>
      <c r="F2485" s="435">
        <f>AVERAGE(D2336:D2485)</f>
        <v>5777.364864864865</v>
      </c>
    </row>
    <row r="2486" spans="1:6" ht="15" customHeight="1">
      <c r="A2486" s="410">
        <v>42583</v>
      </c>
      <c r="B2486" s="411">
        <v>6800</v>
      </c>
      <c r="C2486" s="411">
        <v>7000</v>
      </c>
      <c r="D2486" s="412">
        <f t="shared" si="389"/>
        <v>6900</v>
      </c>
    </row>
    <row r="2487" spans="1:6" ht="15" customHeight="1">
      <c r="A2487" s="410">
        <v>42584</v>
      </c>
      <c r="B2487" s="411">
        <v>6800</v>
      </c>
      <c r="C2487" s="411">
        <v>7000</v>
      </c>
      <c r="D2487" s="412">
        <f t="shared" si="389"/>
        <v>6900</v>
      </c>
    </row>
    <row r="2488" spans="1:6" ht="15" customHeight="1">
      <c r="A2488" s="410">
        <v>42585</v>
      </c>
      <c r="B2488" s="411">
        <v>6800</v>
      </c>
      <c r="C2488" s="411">
        <v>7000</v>
      </c>
      <c r="D2488" s="412">
        <f t="shared" si="389"/>
        <v>6900</v>
      </c>
    </row>
    <row r="2489" spans="1:6" ht="15" customHeight="1">
      <c r="A2489" s="410">
        <v>42586</v>
      </c>
      <c r="B2489" s="411">
        <v>6800</v>
      </c>
      <c r="C2489" s="411">
        <v>7000</v>
      </c>
      <c r="D2489" s="412">
        <f t="shared" ref="D2489" si="390">AVERAGE(B2489:C2489)</f>
        <v>6900</v>
      </c>
    </row>
    <row r="2490" spans="1:6" ht="15" customHeight="1">
      <c r="A2490" s="410">
        <v>42587</v>
      </c>
      <c r="B2490" s="411">
        <v>6800</v>
      </c>
      <c r="C2490" s="411">
        <v>7000</v>
      </c>
      <c r="D2490" s="412">
        <f t="shared" ref="D2490" si="391">AVERAGE(B2490:C2490)</f>
        <v>6900</v>
      </c>
    </row>
    <row r="2491" spans="1:6" ht="15" customHeight="1">
      <c r="A2491" s="410">
        <v>42590</v>
      </c>
      <c r="B2491" s="411">
        <v>6800</v>
      </c>
      <c r="C2491" s="411">
        <v>7000</v>
      </c>
      <c r="D2491" s="412">
        <f t="shared" ref="D2491" si="392">AVERAGE(B2491:C2491)</f>
        <v>6900</v>
      </c>
    </row>
    <row r="2492" spans="1:6" ht="15" customHeight="1">
      <c r="A2492" s="410">
        <v>42591</v>
      </c>
      <c r="B2492" s="411">
        <v>6800</v>
      </c>
      <c r="C2492" s="411">
        <v>7000</v>
      </c>
      <c r="D2492" s="412">
        <f t="shared" ref="D2492" si="393">AVERAGE(B2492:C2492)</f>
        <v>6900</v>
      </c>
    </row>
    <row r="2493" spans="1:6" ht="15" customHeight="1">
      <c r="A2493" s="410">
        <v>42592</v>
      </c>
      <c r="B2493" s="411">
        <v>6800</v>
      </c>
      <c r="C2493" s="411">
        <v>7000</v>
      </c>
      <c r="D2493" s="412">
        <f t="shared" ref="D2493" si="394">AVERAGE(B2493:C2493)</f>
        <v>6900</v>
      </c>
    </row>
    <row r="2494" spans="1:6" ht="15" customHeight="1">
      <c r="A2494" s="410">
        <v>42593</v>
      </c>
      <c r="B2494" s="411">
        <v>6800</v>
      </c>
      <c r="C2494" s="411">
        <v>7000</v>
      </c>
      <c r="D2494" s="412">
        <f t="shared" ref="D2494" si="395">AVERAGE(B2494:C2494)</f>
        <v>6900</v>
      </c>
    </row>
    <row r="2495" spans="1:6" ht="15" customHeight="1">
      <c r="A2495" s="410">
        <v>42594</v>
      </c>
      <c r="B2495" s="411">
        <v>6800</v>
      </c>
      <c r="C2495" s="411">
        <v>7000</v>
      </c>
      <c r="D2495" s="412">
        <f t="shared" ref="D2495" si="396">AVERAGE(B2495:C2495)</f>
        <v>6900</v>
      </c>
    </row>
    <row r="2496" spans="1:6" ht="15" customHeight="1">
      <c r="A2496" s="410">
        <v>42597</v>
      </c>
      <c r="B2496" s="411">
        <v>6800</v>
      </c>
      <c r="C2496" s="411">
        <v>7000</v>
      </c>
      <c r="D2496" s="412">
        <f t="shared" ref="D2496" si="397">AVERAGE(B2496:C2496)</f>
        <v>6900</v>
      </c>
    </row>
    <row r="2497" spans="1:6" ht="15" customHeight="1">
      <c r="A2497" s="410">
        <v>42598</v>
      </c>
      <c r="B2497" s="411">
        <v>6800</v>
      </c>
      <c r="C2497" s="411">
        <v>7000</v>
      </c>
      <c r="D2497" s="412">
        <f t="shared" ref="D2497" si="398">AVERAGE(B2497:C2497)</f>
        <v>6900</v>
      </c>
    </row>
    <row r="2498" spans="1:6" ht="15" customHeight="1">
      <c r="A2498" s="410">
        <v>42599</v>
      </c>
      <c r="B2498" s="411">
        <v>6800</v>
      </c>
      <c r="C2498" s="411">
        <v>7000</v>
      </c>
      <c r="D2498" s="412">
        <f t="shared" ref="D2498" si="399">AVERAGE(B2498:C2498)</f>
        <v>6900</v>
      </c>
    </row>
    <row r="2499" spans="1:6" ht="15" customHeight="1">
      <c r="A2499" s="410">
        <v>42600</v>
      </c>
      <c r="B2499" s="411">
        <v>6800</v>
      </c>
      <c r="C2499" s="411">
        <v>7000</v>
      </c>
      <c r="D2499" s="412">
        <f t="shared" ref="D2499" si="400">AVERAGE(B2499:C2499)</f>
        <v>6900</v>
      </c>
    </row>
    <row r="2500" spans="1:6" ht="15" customHeight="1">
      <c r="A2500" s="410">
        <v>42601</v>
      </c>
      <c r="B2500" s="411">
        <v>6800</v>
      </c>
      <c r="C2500" s="411">
        <v>7000</v>
      </c>
      <c r="D2500" s="412">
        <f t="shared" ref="D2500" si="401">AVERAGE(B2500:C2500)</f>
        <v>6900</v>
      </c>
    </row>
    <row r="2501" spans="1:6" ht="15" customHeight="1">
      <c r="A2501" s="410">
        <v>42604</v>
      </c>
      <c r="B2501" s="411">
        <v>6800</v>
      </c>
      <c r="C2501" s="411">
        <v>7000</v>
      </c>
      <c r="D2501" s="412">
        <f t="shared" ref="D2501" si="402">AVERAGE(B2501:C2501)</f>
        <v>6900</v>
      </c>
    </row>
    <row r="2502" spans="1:6" ht="15" customHeight="1">
      <c r="A2502" s="410">
        <v>42605</v>
      </c>
      <c r="B2502" s="411">
        <v>6800</v>
      </c>
      <c r="C2502" s="411">
        <v>7000</v>
      </c>
      <c r="D2502" s="412">
        <f t="shared" ref="D2502" si="403">AVERAGE(B2502:C2502)</f>
        <v>6900</v>
      </c>
    </row>
    <row r="2503" spans="1:6" ht="15" customHeight="1">
      <c r="A2503" s="410">
        <v>42606</v>
      </c>
      <c r="B2503" s="411">
        <v>6800</v>
      </c>
      <c r="C2503" s="411">
        <v>7000</v>
      </c>
      <c r="D2503" s="412">
        <f t="shared" ref="D2503" si="404">AVERAGE(B2503:C2503)</f>
        <v>6900</v>
      </c>
    </row>
    <row r="2504" spans="1:6" ht="15" customHeight="1">
      <c r="A2504" s="410">
        <v>42607</v>
      </c>
      <c r="B2504" s="411">
        <v>6800</v>
      </c>
      <c r="C2504" s="411">
        <v>7000</v>
      </c>
      <c r="D2504" s="412">
        <f t="shared" ref="D2504:D2505" si="405">AVERAGE(B2504:C2504)</f>
        <v>6900</v>
      </c>
    </row>
    <row r="2505" spans="1:6" ht="15" customHeight="1">
      <c r="A2505" s="410">
        <v>42608</v>
      </c>
      <c r="B2505" s="411">
        <v>7100</v>
      </c>
      <c r="C2505" s="411">
        <v>7500</v>
      </c>
      <c r="D2505" s="412">
        <f t="shared" si="405"/>
        <v>7300</v>
      </c>
    </row>
    <row r="2506" spans="1:6" ht="15" customHeight="1">
      <c r="A2506" s="410">
        <v>42611</v>
      </c>
      <c r="B2506" s="764" t="s">
        <v>89</v>
      </c>
      <c r="C2506" s="764"/>
      <c r="D2506" s="764"/>
    </row>
    <row r="2507" spans="1:6" ht="15" customHeight="1">
      <c r="A2507" s="410">
        <v>42612</v>
      </c>
      <c r="B2507" s="411">
        <v>7100</v>
      </c>
      <c r="C2507" s="411">
        <v>7500</v>
      </c>
      <c r="D2507" s="412">
        <f t="shared" ref="D2507" si="406">AVERAGE(B2507:C2507)</f>
        <v>7300</v>
      </c>
    </row>
    <row r="2508" spans="1:6" ht="15" customHeight="1" thickBot="1">
      <c r="A2508" s="415">
        <v>42613</v>
      </c>
      <c r="B2508" s="416">
        <v>7100</v>
      </c>
      <c r="C2508" s="416">
        <v>7500</v>
      </c>
      <c r="D2508" s="417">
        <f t="shared" ref="D2508:D2509" si="407">AVERAGE(B2508:C2508)</f>
        <v>7300</v>
      </c>
      <c r="E2508" s="435">
        <f>AVERAGE(D2486:D2508)</f>
        <v>6954.545454545455</v>
      </c>
      <c r="F2508" s="435">
        <f>AVERAGE(D2336:D2508)</f>
        <v>5929.7058823529414</v>
      </c>
    </row>
    <row r="2509" spans="1:6" ht="15" customHeight="1">
      <c r="A2509" s="410">
        <v>42614</v>
      </c>
      <c r="B2509" s="411">
        <v>7100</v>
      </c>
      <c r="C2509" s="411">
        <v>7500</v>
      </c>
      <c r="D2509" s="412">
        <f t="shared" si="407"/>
        <v>7300</v>
      </c>
    </row>
    <row r="2510" spans="1:6" ht="15" customHeight="1">
      <c r="A2510" s="410">
        <v>42615</v>
      </c>
      <c r="B2510" s="411">
        <v>7100</v>
      </c>
      <c r="C2510" s="411">
        <v>7500</v>
      </c>
      <c r="D2510" s="412">
        <f t="shared" ref="D2510" si="408">AVERAGE(B2510:C2510)</f>
        <v>7300</v>
      </c>
    </row>
    <row r="2511" spans="1:6" ht="15" customHeight="1">
      <c r="A2511" s="410">
        <v>42618</v>
      </c>
      <c r="B2511" s="411">
        <v>7100</v>
      </c>
      <c r="C2511" s="411">
        <v>7500</v>
      </c>
      <c r="D2511" s="412">
        <f t="shared" ref="D2511" si="409">AVERAGE(B2511:C2511)</f>
        <v>7300</v>
      </c>
    </row>
    <row r="2512" spans="1:6" ht="15" customHeight="1">
      <c r="A2512" s="410">
        <v>42619</v>
      </c>
      <c r="B2512" s="411">
        <v>7100</v>
      </c>
      <c r="C2512" s="411">
        <v>7500</v>
      </c>
      <c r="D2512" s="412">
        <f t="shared" ref="D2512" si="410">AVERAGE(B2512:C2512)</f>
        <v>7300</v>
      </c>
    </row>
    <row r="2513" spans="1:4" ht="15" customHeight="1">
      <c r="A2513" s="410">
        <v>42620</v>
      </c>
      <c r="B2513" s="411">
        <v>7100</v>
      </c>
      <c r="C2513" s="411">
        <v>7500</v>
      </c>
      <c r="D2513" s="412">
        <f t="shared" ref="D2513" si="411">AVERAGE(B2513:C2513)</f>
        <v>7300</v>
      </c>
    </row>
    <row r="2514" spans="1:4" ht="15" customHeight="1">
      <c r="A2514" s="410">
        <v>42621</v>
      </c>
      <c r="B2514" s="411">
        <v>7100</v>
      </c>
      <c r="C2514" s="411">
        <v>7500</v>
      </c>
      <c r="D2514" s="412">
        <f t="shared" ref="D2514" si="412">AVERAGE(B2514:C2514)</f>
        <v>7300</v>
      </c>
    </row>
    <row r="2515" spans="1:4" ht="15" customHeight="1">
      <c r="A2515" s="410">
        <v>42622</v>
      </c>
      <c r="B2515" s="411">
        <v>7100</v>
      </c>
      <c r="C2515" s="411">
        <v>7500</v>
      </c>
      <c r="D2515" s="412">
        <f t="shared" ref="D2515" si="413">AVERAGE(B2515:C2515)</f>
        <v>7300</v>
      </c>
    </row>
    <row r="2516" spans="1:4" ht="15" customHeight="1">
      <c r="A2516" s="410">
        <v>42625</v>
      </c>
      <c r="B2516" s="411">
        <v>7100</v>
      </c>
      <c r="C2516" s="411">
        <v>7500</v>
      </c>
      <c r="D2516" s="412">
        <f t="shared" ref="D2516:D2520" si="414">AVERAGE(B2516:C2516)</f>
        <v>7300</v>
      </c>
    </row>
    <row r="2517" spans="1:4" ht="15" customHeight="1">
      <c r="A2517" s="410">
        <v>42626</v>
      </c>
      <c r="B2517" s="411">
        <v>7100</v>
      </c>
      <c r="C2517" s="411">
        <v>7500</v>
      </c>
      <c r="D2517" s="412">
        <f t="shared" si="414"/>
        <v>7300</v>
      </c>
    </row>
    <row r="2518" spans="1:4" ht="15" customHeight="1">
      <c r="A2518" s="410">
        <v>42627</v>
      </c>
      <c r="B2518" s="411">
        <v>7100</v>
      </c>
      <c r="C2518" s="411">
        <v>7500</v>
      </c>
      <c r="D2518" s="412">
        <f t="shared" si="414"/>
        <v>7300</v>
      </c>
    </row>
    <row r="2519" spans="1:4" ht="15" customHeight="1">
      <c r="A2519" s="410">
        <v>42628</v>
      </c>
      <c r="B2519" s="411">
        <v>7100</v>
      </c>
      <c r="C2519" s="411">
        <v>7500</v>
      </c>
      <c r="D2519" s="412">
        <f t="shared" si="414"/>
        <v>7300</v>
      </c>
    </row>
    <row r="2520" spans="1:4" ht="15" customHeight="1">
      <c r="A2520" s="410">
        <v>42629</v>
      </c>
      <c r="B2520" s="411">
        <v>7300</v>
      </c>
      <c r="C2520" s="411">
        <v>7800</v>
      </c>
      <c r="D2520" s="412">
        <f t="shared" si="414"/>
        <v>7550</v>
      </c>
    </row>
    <row r="2521" spans="1:4" ht="15" customHeight="1">
      <c r="A2521" s="410">
        <v>42632</v>
      </c>
      <c r="B2521" s="411">
        <v>7300</v>
      </c>
      <c r="C2521" s="411">
        <v>7800</v>
      </c>
      <c r="D2521" s="412">
        <f t="shared" ref="D2521" si="415">AVERAGE(B2521:C2521)</f>
        <v>7550</v>
      </c>
    </row>
    <row r="2522" spans="1:4" ht="15" customHeight="1">
      <c r="A2522" s="410">
        <v>42633</v>
      </c>
      <c r="B2522" s="411">
        <v>7300</v>
      </c>
      <c r="C2522" s="411">
        <v>7800</v>
      </c>
      <c r="D2522" s="412">
        <f t="shared" ref="D2522" si="416">AVERAGE(B2522:C2522)</f>
        <v>7550</v>
      </c>
    </row>
    <row r="2523" spans="1:4" ht="15" customHeight="1">
      <c r="A2523" s="410">
        <v>42634</v>
      </c>
      <c r="B2523" s="411">
        <v>7300</v>
      </c>
      <c r="C2523" s="411">
        <v>7800</v>
      </c>
      <c r="D2523" s="412">
        <f t="shared" ref="D2523" si="417">AVERAGE(B2523:C2523)</f>
        <v>7550</v>
      </c>
    </row>
    <row r="2524" spans="1:4" ht="15" customHeight="1">
      <c r="A2524" s="410">
        <v>42635</v>
      </c>
      <c r="B2524" s="411">
        <v>7300</v>
      </c>
      <c r="C2524" s="411">
        <v>7800</v>
      </c>
      <c r="D2524" s="412">
        <f t="shared" ref="D2524" si="418">AVERAGE(B2524:C2524)</f>
        <v>7550</v>
      </c>
    </row>
    <row r="2525" spans="1:4" ht="15" customHeight="1">
      <c r="A2525" s="410">
        <v>42636</v>
      </c>
      <c r="B2525" s="411">
        <v>7300</v>
      </c>
      <c r="C2525" s="411">
        <v>7800</v>
      </c>
      <c r="D2525" s="412">
        <f t="shared" ref="D2525" si="419">AVERAGE(B2525:C2525)</f>
        <v>7550</v>
      </c>
    </row>
    <row r="2526" spans="1:4" ht="15" customHeight="1">
      <c r="A2526" s="410">
        <v>42639</v>
      </c>
      <c r="B2526" s="411">
        <v>7300</v>
      </c>
      <c r="C2526" s="411">
        <v>7800</v>
      </c>
      <c r="D2526" s="412">
        <f t="shared" ref="D2526" si="420">AVERAGE(B2526:C2526)</f>
        <v>7550</v>
      </c>
    </row>
    <row r="2527" spans="1:4" ht="15" customHeight="1">
      <c r="A2527" s="410">
        <v>42640</v>
      </c>
      <c r="B2527" s="411">
        <v>7300</v>
      </c>
      <c r="C2527" s="411">
        <v>7800</v>
      </c>
      <c r="D2527" s="412">
        <f t="shared" ref="D2527" si="421">AVERAGE(B2527:C2527)</f>
        <v>7550</v>
      </c>
    </row>
    <row r="2528" spans="1:4" ht="15" customHeight="1">
      <c r="A2528" s="410">
        <v>42641</v>
      </c>
      <c r="B2528" s="411">
        <v>7300</v>
      </c>
      <c r="C2528" s="411">
        <v>7800</v>
      </c>
      <c r="D2528" s="412">
        <f t="shared" ref="D2528" si="422">AVERAGE(B2528:C2528)</f>
        <v>7550</v>
      </c>
    </row>
    <row r="2529" spans="1:6" ht="15" customHeight="1">
      <c r="A2529" s="410">
        <v>42642</v>
      </c>
      <c r="B2529" s="411">
        <v>7300</v>
      </c>
      <c r="C2529" s="411">
        <v>7800</v>
      </c>
      <c r="D2529" s="412">
        <f t="shared" ref="D2529" si="423">AVERAGE(B2529:C2529)</f>
        <v>7550</v>
      </c>
    </row>
    <row r="2530" spans="1:6" ht="15" customHeight="1" thickBot="1">
      <c r="A2530" s="415">
        <v>42643</v>
      </c>
      <c r="B2530" s="416">
        <v>7300</v>
      </c>
      <c r="C2530" s="416">
        <v>7800</v>
      </c>
      <c r="D2530" s="417">
        <f t="shared" ref="D2530" si="424">AVERAGE(B2530:C2530)</f>
        <v>7550</v>
      </c>
      <c r="E2530" s="435">
        <f>AVERAGE(D2509:D2530)</f>
        <v>7425</v>
      </c>
      <c r="F2530" s="435">
        <f>AVERAGE(D2336:D2530)</f>
        <v>6101.041666666667</v>
      </c>
    </row>
    <row r="2531" spans="1:6" ht="15" customHeight="1">
      <c r="A2531" s="410">
        <v>42646</v>
      </c>
      <c r="B2531" s="411">
        <v>7300</v>
      </c>
      <c r="C2531" s="411">
        <v>7800</v>
      </c>
      <c r="D2531" s="412">
        <f t="shared" ref="D2531" si="425">AVERAGE(B2531:C2531)</f>
        <v>7550</v>
      </c>
    </row>
    <row r="2532" spans="1:6" ht="15" customHeight="1">
      <c r="A2532" s="410">
        <v>42647</v>
      </c>
      <c r="B2532" s="411">
        <v>7300</v>
      </c>
      <c r="C2532" s="411">
        <v>7800</v>
      </c>
      <c r="D2532" s="412">
        <f t="shared" ref="D2532" si="426">AVERAGE(B2532:C2532)</f>
        <v>7550</v>
      </c>
    </row>
    <row r="2533" spans="1:6" ht="15" customHeight="1">
      <c r="A2533" s="410">
        <v>42648</v>
      </c>
      <c r="B2533" s="411">
        <v>7300</v>
      </c>
      <c r="C2533" s="411">
        <v>7800</v>
      </c>
      <c r="D2533" s="412">
        <f t="shared" ref="D2533" si="427">AVERAGE(B2533:C2533)</f>
        <v>7550</v>
      </c>
    </row>
    <row r="2534" spans="1:6" ht="15" customHeight="1">
      <c r="A2534" s="410">
        <v>42649</v>
      </c>
      <c r="B2534" s="411">
        <v>7300</v>
      </c>
      <c r="C2534" s="411">
        <v>7800</v>
      </c>
      <c r="D2534" s="412">
        <f t="shared" ref="D2534:D2535" si="428">AVERAGE(B2534:C2534)</f>
        <v>7550</v>
      </c>
    </row>
    <row r="2535" spans="1:6" ht="15" customHeight="1">
      <c r="A2535" s="410">
        <v>42650</v>
      </c>
      <c r="B2535" s="411">
        <v>7500</v>
      </c>
      <c r="C2535" s="411">
        <v>7800</v>
      </c>
      <c r="D2535" s="412">
        <f t="shared" si="428"/>
        <v>7650</v>
      </c>
    </row>
    <row r="2536" spans="1:6" ht="15" customHeight="1">
      <c r="A2536" s="410">
        <v>42653</v>
      </c>
      <c r="B2536" s="411">
        <v>7500</v>
      </c>
      <c r="C2536" s="411">
        <v>7800</v>
      </c>
      <c r="D2536" s="412">
        <f t="shared" ref="D2536:D2537" si="429">AVERAGE(B2536:C2536)</f>
        <v>7650</v>
      </c>
    </row>
    <row r="2537" spans="1:6" ht="15" customHeight="1">
      <c r="A2537" s="410">
        <v>42654</v>
      </c>
      <c r="B2537" s="411">
        <v>7500</v>
      </c>
      <c r="C2537" s="411">
        <v>7800</v>
      </c>
      <c r="D2537" s="412">
        <f t="shared" si="429"/>
        <v>7650</v>
      </c>
    </row>
    <row r="2538" spans="1:6" ht="15" customHeight="1">
      <c r="A2538" s="410">
        <v>42655</v>
      </c>
      <c r="B2538" s="411">
        <v>7500</v>
      </c>
      <c r="C2538" s="411">
        <v>7800</v>
      </c>
      <c r="D2538" s="412">
        <f t="shared" ref="D2538:D2539" si="430">AVERAGE(B2538:C2538)</f>
        <v>7650</v>
      </c>
    </row>
    <row r="2539" spans="1:6" ht="15" customHeight="1">
      <c r="A2539" s="410">
        <v>42656</v>
      </c>
      <c r="B2539" s="411">
        <v>7500</v>
      </c>
      <c r="C2539" s="411">
        <v>7800</v>
      </c>
      <c r="D2539" s="412">
        <f t="shared" si="430"/>
        <v>7650</v>
      </c>
    </row>
    <row r="2540" spans="1:6" ht="15" customHeight="1">
      <c r="A2540" s="410">
        <v>42657</v>
      </c>
      <c r="B2540" s="411">
        <v>7500</v>
      </c>
      <c r="C2540" s="411">
        <v>7800</v>
      </c>
      <c r="D2540" s="412">
        <f t="shared" ref="D2540" si="431">AVERAGE(B2540:C2540)</f>
        <v>7650</v>
      </c>
    </row>
    <row r="2541" spans="1:6" ht="15" customHeight="1">
      <c r="A2541" s="410">
        <v>42660</v>
      </c>
      <c r="B2541" s="411">
        <v>7500</v>
      </c>
      <c r="C2541" s="411">
        <v>7800</v>
      </c>
      <c r="D2541" s="412">
        <f t="shared" ref="D2541" si="432">AVERAGE(B2541:C2541)</f>
        <v>7650</v>
      </c>
    </row>
    <row r="2542" spans="1:6" ht="15" customHeight="1">
      <c r="A2542" s="410">
        <v>42661</v>
      </c>
      <c r="B2542" s="411">
        <v>7500</v>
      </c>
      <c r="C2542" s="411">
        <v>7800</v>
      </c>
      <c r="D2542" s="412">
        <f t="shared" ref="D2542" si="433">AVERAGE(B2542:C2542)</f>
        <v>7650</v>
      </c>
    </row>
    <row r="2543" spans="1:6" ht="15" customHeight="1">
      <c r="A2543" s="410">
        <v>42662</v>
      </c>
      <c r="B2543" s="411">
        <v>7500</v>
      </c>
      <c r="C2543" s="411">
        <v>7800</v>
      </c>
      <c r="D2543" s="412">
        <f t="shared" ref="D2543" si="434">AVERAGE(B2543:C2543)</f>
        <v>7650</v>
      </c>
    </row>
    <row r="2544" spans="1:6" ht="15" customHeight="1">
      <c r="A2544" s="410">
        <v>42663</v>
      </c>
      <c r="B2544" s="411">
        <v>7500</v>
      </c>
      <c r="C2544" s="411">
        <v>7800</v>
      </c>
      <c r="D2544" s="412">
        <f t="shared" ref="D2544:D2545" si="435">AVERAGE(B2544:C2544)</f>
        <v>7650</v>
      </c>
    </row>
    <row r="2545" spans="1:6" ht="15" customHeight="1">
      <c r="A2545" s="410">
        <v>42664</v>
      </c>
      <c r="B2545" s="411">
        <v>7500</v>
      </c>
      <c r="C2545" s="411">
        <v>7900</v>
      </c>
      <c r="D2545" s="412">
        <f t="shared" si="435"/>
        <v>7700</v>
      </c>
    </row>
    <row r="2546" spans="1:6" ht="15" customHeight="1">
      <c r="A2546" s="410">
        <v>42667</v>
      </c>
      <c r="B2546" s="411">
        <v>7500</v>
      </c>
      <c r="C2546" s="411">
        <v>7900</v>
      </c>
      <c r="D2546" s="412">
        <f t="shared" ref="D2546" si="436">AVERAGE(B2546:C2546)</f>
        <v>7700</v>
      </c>
    </row>
    <row r="2547" spans="1:6" ht="15" customHeight="1">
      <c r="A2547" s="410">
        <v>42668</v>
      </c>
      <c r="B2547" s="411">
        <v>7500</v>
      </c>
      <c r="C2547" s="411">
        <v>7900</v>
      </c>
      <c r="D2547" s="412">
        <f t="shared" ref="D2547" si="437">AVERAGE(B2547:C2547)</f>
        <v>7700</v>
      </c>
    </row>
    <row r="2548" spans="1:6" ht="15" customHeight="1">
      <c r="A2548" s="410">
        <v>42669</v>
      </c>
      <c r="B2548" s="411">
        <v>7500</v>
      </c>
      <c r="C2548" s="411">
        <v>7900</v>
      </c>
      <c r="D2548" s="412">
        <f t="shared" ref="D2548" si="438">AVERAGE(B2548:C2548)</f>
        <v>7700</v>
      </c>
    </row>
    <row r="2549" spans="1:6" ht="15" customHeight="1">
      <c r="A2549" s="410">
        <v>42670</v>
      </c>
      <c r="B2549" s="411">
        <v>7500</v>
      </c>
      <c r="C2549" s="411">
        <v>7900</v>
      </c>
      <c r="D2549" s="412">
        <f t="shared" ref="D2549" si="439">AVERAGE(B2549:C2549)</f>
        <v>7700</v>
      </c>
    </row>
    <row r="2550" spans="1:6" ht="15" customHeight="1">
      <c r="A2550" s="410">
        <v>42671</v>
      </c>
      <c r="B2550" s="411">
        <v>7500</v>
      </c>
      <c r="C2550" s="411">
        <v>7900</v>
      </c>
      <c r="D2550" s="412">
        <f t="shared" ref="D2550" si="440">AVERAGE(B2550:C2550)</f>
        <v>7700</v>
      </c>
    </row>
    <row r="2551" spans="1:6" ht="15" customHeight="1" thickBot="1">
      <c r="A2551" s="415">
        <v>42674</v>
      </c>
      <c r="B2551" s="416">
        <v>7500</v>
      </c>
      <c r="C2551" s="416">
        <v>7900</v>
      </c>
      <c r="D2551" s="417">
        <f t="shared" ref="D2551:D2552" si="441">AVERAGE(B2551:C2551)</f>
        <v>7700</v>
      </c>
      <c r="E2551" s="435">
        <f>AVERAGE(D2531:D2551)</f>
        <v>7647.6190476190477</v>
      </c>
      <c r="F2551" s="435">
        <f>AVERAGE(D2336:D2551)</f>
        <v>6253.5211267605637</v>
      </c>
    </row>
    <row r="2552" spans="1:6" ht="15" customHeight="1">
      <c r="A2552" s="410">
        <v>42675</v>
      </c>
      <c r="B2552" s="411">
        <v>7500</v>
      </c>
      <c r="C2552" s="411">
        <v>7900</v>
      </c>
      <c r="D2552" s="412">
        <f t="shared" si="441"/>
        <v>7700</v>
      </c>
    </row>
    <row r="2553" spans="1:6" ht="15" customHeight="1">
      <c r="A2553" s="410">
        <v>42676</v>
      </c>
      <c r="B2553" s="411">
        <v>7500</v>
      </c>
      <c r="C2553" s="411">
        <v>7900</v>
      </c>
      <c r="D2553" s="412">
        <f t="shared" ref="D2553" si="442">AVERAGE(B2553:C2553)</f>
        <v>7700</v>
      </c>
    </row>
    <row r="2554" spans="1:6" ht="15" customHeight="1">
      <c r="A2554" s="410">
        <v>42677</v>
      </c>
      <c r="B2554" s="411">
        <v>7500</v>
      </c>
      <c r="C2554" s="411">
        <v>7900</v>
      </c>
      <c r="D2554" s="412">
        <f t="shared" ref="D2554" si="443">AVERAGE(B2554:C2554)</f>
        <v>7700</v>
      </c>
    </row>
    <row r="2555" spans="1:6" ht="15" customHeight="1">
      <c r="A2555" s="410">
        <v>42678</v>
      </c>
      <c r="B2555" s="411">
        <v>7500</v>
      </c>
      <c r="C2555" s="411">
        <v>7900</v>
      </c>
      <c r="D2555" s="412">
        <f t="shared" ref="D2555" si="444">AVERAGE(B2555:C2555)</f>
        <v>7700</v>
      </c>
    </row>
    <row r="2556" spans="1:6" ht="15" customHeight="1">
      <c r="A2556" s="410">
        <v>42681</v>
      </c>
      <c r="B2556" s="411">
        <v>7500</v>
      </c>
      <c r="C2556" s="411">
        <v>7900</v>
      </c>
      <c r="D2556" s="412">
        <f t="shared" ref="D2556" si="445">AVERAGE(B2556:C2556)</f>
        <v>7700</v>
      </c>
    </row>
    <row r="2557" spans="1:6" ht="15" customHeight="1">
      <c r="A2557" s="410">
        <v>42682</v>
      </c>
      <c r="B2557" s="411">
        <v>7500</v>
      </c>
      <c r="C2557" s="411">
        <v>7900</v>
      </c>
      <c r="D2557" s="412">
        <f t="shared" ref="D2557" si="446">AVERAGE(B2557:C2557)</f>
        <v>7700</v>
      </c>
    </row>
    <row r="2558" spans="1:6" ht="15" customHeight="1">
      <c r="A2558" s="410">
        <v>42683</v>
      </c>
      <c r="B2558" s="411">
        <v>7500</v>
      </c>
      <c r="C2558" s="411">
        <v>7900</v>
      </c>
      <c r="D2558" s="412">
        <f t="shared" ref="D2558" si="447">AVERAGE(B2558:C2558)</f>
        <v>7700</v>
      </c>
    </row>
    <row r="2559" spans="1:6" ht="15" customHeight="1">
      <c r="A2559" s="410">
        <v>42684</v>
      </c>
      <c r="B2559" s="411">
        <v>7500</v>
      </c>
      <c r="C2559" s="411">
        <v>7900</v>
      </c>
      <c r="D2559" s="412">
        <f t="shared" ref="D2559" si="448">AVERAGE(B2559:C2559)</f>
        <v>7700</v>
      </c>
    </row>
    <row r="2560" spans="1:6" ht="15" customHeight="1">
      <c r="A2560" s="410">
        <v>42685</v>
      </c>
      <c r="B2560" s="411">
        <v>7500</v>
      </c>
      <c r="C2560" s="411">
        <v>7900</v>
      </c>
      <c r="D2560" s="412">
        <f t="shared" ref="D2560" si="449">AVERAGE(B2560:C2560)</f>
        <v>7700</v>
      </c>
      <c r="E2560" s="422"/>
      <c r="F2560" s="422"/>
    </row>
    <row r="2561" spans="1:6" ht="15" customHeight="1">
      <c r="A2561" s="410">
        <v>42688</v>
      </c>
      <c r="B2561" s="411">
        <v>7500</v>
      </c>
      <c r="C2561" s="411">
        <v>7900</v>
      </c>
      <c r="D2561" s="412">
        <f t="shared" ref="D2561" si="450">AVERAGE(B2561:C2561)</f>
        <v>7700</v>
      </c>
    </row>
    <row r="2562" spans="1:6" ht="15" customHeight="1">
      <c r="A2562" s="410">
        <v>42689</v>
      </c>
      <c r="B2562" s="411">
        <v>7500</v>
      </c>
      <c r="C2562" s="411">
        <v>7900</v>
      </c>
      <c r="D2562" s="412">
        <f t="shared" ref="D2562" si="451">AVERAGE(B2562:C2562)</f>
        <v>7700</v>
      </c>
    </row>
    <row r="2563" spans="1:6" ht="15" customHeight="1">
      <c r="A2563" s="410">
        <v>42690</v>
      </c>
      <c r="B2563" s="411">
        <v>7500</v>
      </c>
      <c r="C2563" s="411">
        <v>7900</v>
      </c>
      <c r="D2563" s="412">
        <f t="shared" ref="D2563" si="452">AVERAGE(B2563:C2563)</f>
        <v>7700</v>
      </c>
    </row>
    <row r="2564" spans="1:6" ht="15" customHeight="1">
      <c r="A2564" s="410">
        <v>42691</v>
      </c>
      <c r="B2564" s="411">
        <v>7500</v>
      </c>
      <c r="C2564" s="411">
        <v>7900</v>
      </c>
      <c r="D2564" s="412">
        <f t="shared" ref="D2564" si="453">AVERAGE(B2564:C2564)</f>
        <v>7700</v>
      </c>
    </row>
    <row r="2565" spans="1:6" ht="15" customHeight="1">
      <c r="A2565" s="410">
        <v>42692</v>
      </c>
      <c r="B2565" s="411">
        <v>7500</v>
      </c>
      <c r="C2565" s="411">
        <v>7900</v>
      </c>
      <c r="D2565" s="412">
        <f t="shared" ref="D2565" si="454">AVERAGE(B2565:C2565)</f>
        <v>7700</v>
      </c>
    </row>
    <row r="2566" spans="1:6" ht="15" customHeight="1">
      <c r="A2566" s="410">
        <v>42695</v>
      </c>
      <c r="B2566" s="411">
        <v>7500</v>
      </c>
      <c r="C2566" s="411">
        <v>7900</v>
      </c>
      <c r="D2566" s="412">
        <f t="shared" ref="D2566" si="455">AVERAGE(B2566:C2566)</f>
        <v>7700</v>
      </c>
    </row>
    <row r="2567" spans="1:6" ht="15" customHeight="1">
      <c r="A2567" s="410">
        <v>42696</v>
      </c>
      <c r="B2567" s="411">
        <v>7500</v>
      </c>
      <c r="C2567" s="411">
        <v>7900</v>
      </c>
      <c r="D2567" s="412">
        <f t="shared" ref="D2567" si="456">AVERAGE(B2567:C2567)</f>
        <v>7700</v>
      </c>
    </row>
    <row r="2568" spans="1:6" ht="15" customHeight="1">
      <c r="A2568" s="410">
        <v>42697</v>
      </c>
      <c r="B2568" s="411">
        <v>7500</v>
      </c>
      <c r="C2568" s="411">
        <v>7900</v>
      </c>
      <c r="D2568" s="412">
        <f t="shared" ref="D2568" si="457">AVERAGE(B2568:C2568)</f>
        <v>7700</v>
      </c>
    </row>
    <row r="2569" spans="1:6" ht="15" customHeight="1">
      <c r="A2569" s="410">
        <v>42698</v>
      </c>
      <c r="B2569" s="411">
        <v>7500</v>
      </c>
      <c r="C2569" s="411">
        <v>7900</v>
      </c>
      <c r="D2569" s="412">
        <f t="shared" ref="D2569:D2570" si="458">AVERAGE(B2569:C2569)</f>
        <v>7700</v>
      </c>
    </row>
    <row r="2570" spans="1:6" ht="15" customHeight="1">
      <c r="A2570" s="410">
        <v>42699</v>
      </c>
      <c r="B2570" s="411">
        <v>7200</v>
      </c>
      <c r="C2570" s="411">
        <v>7500</v>
      </c>
      <c r="D2570" s="412">
        <f t="shared" si="458"/>
        <v>7350</v>
      </c>
    </row>
    <row r="2571" spans="1:6" ht="15" customHeight="1">
      <c r="A2571" s="410">
        <v>42702</v>
      </c>
      <c r="B2571" s="411">
        <v>7200</v>
      </c>
      <c r="C2571" s="411">
        <v>7500</v>
      </c>
      <c r="D2571" s="412">
        <f t="shared" ref="D2571" si="459">AVERAGE(B2571:C2571)</f>
        <v>7350</v>
      </c>
    </row>
    <row r="2572" spans="1:6" ht="15" customHeight="1">
      <c r="A2572" s="410">
        <v>42703</v>
      </c>
      <c r="B2572" s="411">
        <v>7200</v>
      </c>
      <c r="C2572" s="411">
        <v>7500</v>
      </c>
      <c r="D2572" s="412">
        <f t="shared" ref="D2572:D2573" si="460">AVERAGE(B2572:C2572)</f>
        <v>7350</v>
      </c>
    </row>
    <row r="2573" spans="1:6" ht="15" customHeight="1" thickBot="1">
      <c r="A2573" s="415">
        <v>42704</v>
      </c>
      <c r="B2573" s="416">
        <v>7200</v>
      </c>
      <c r="C2573" s="416">
        <v>7500</v>
      </c>
      <c r="D2573" s="417">
        <f t="shared" si="460"/>
        <v>7350</v>
      </c>
      <c r="E2573" s="435">
        <f>AVERAGE(D2552:D2573)</f>
        <v>7636.363636363636</v>
      </c>
      <c r="F2573" s="435">
        <f>AVERAGE(D2336:D2573)</f>
        <v>6382.9787234042551</v>
      </c>
    </row>
    <row r="2574" spans="1:6" ht="15" customHeight="1">
      <c r="A2574" s="410">
        <v>42705</v>
      </c>
      <c r="B2574" s="411">
        <v>7200</v>
      </c>
      <c r="C2574" s="411">
        <v>7500</v>
      </c>
      <c r="D2574" s="412">
        <f t="shared" ref="D2574:D2579" si="461">AVERAGE(B2574:C2574)</f>
        <v>7350</v>
      </c>
    </row>
    <row r="2575" spans="1:6" ht="15" customHeight="1">
      <c r="A2575" s="410">
        <v>42706</v>
      </c>
      <c r="B2575" s="411">
        <v>7200</v>
      </c>
      <c r="C2575" s="411">
        <v>7500</v>
      </c>
      <c r="D2575" s="412">
        <f t="shared" si="461"/>
        <v>7350</v>
      </c>
    </row>
    <row r="2576" spans="1:6" ht="15" customHeight="1">
      <c r="A2576" s="410">
        <v>42709</v>
      </c>
      <c r="B2576" s="411">
        <v>7200</v>
      </c>
      <c r="C2576" s="411">
        <v>7500</v>
      </c>
      <c r="D2576" s="412">
        <f t="shared" si="461"/>
        <v>7350</v>
      </c>
    </row>
    <row r="2577" spans="1:5" ht="15" customHeight="1">
      <c r="A2577" s="410">
        <v>42710</v>
      </c>
      <c r="B2577" s="411">
        <v>7200</v>
      </c>
      <c r="C2577" s="411">
        <v>7500</v>
      </c>
      <c r="D2577" s="412">
        <f t="shared" si="461"/>
        <v>7350</v>
      </c>
    </row>
    <row r="2578" spans="1:5" ht="15" customHeight="1">
      <c r="A2578" s="410">
        <v>42711</v>
      </c>
      <c r="B2578" s="411">
        <v>7200</v>
      </c>
      <c r="C2578" s="411">
        <v>7500</v>
      </c>
      <c r="D2578" s="412">
        <f t="shared" si="461"/>
        <v>7350</v>
      </c>
    </row>
    <row r="2579" spans="1:5" ht="15" customHeight="1">
      <c r="A2579" s="410">
        <v>42712</v>
      </c>
      <c r="B2579" s="411">
        <v>7200</v>
      </c>
      <c r="C2579" s="411">
        <v>7500</v>
      </c>
      <c r="D2579" s="412">
        <f t="shared" si="461"/>
        <v>7350</v>
      </c>
    </row>
    <row r="2580" spans="1:5" ht="15" customHeight="1">
      <c r="A2580" s="410">
        <v>42713</v>
      </c>
      <c r="B2580" s="411">
        <v>7200</v>
      </c>
      <c r="C2580" s="411">
        <v>7500</v>
      </c>
      <c r="D2580" s="412">
        <f t="shared" ref="D2580" si="462">AVERAGE(B2580:C2580)</f>
        <v>7350</v>
      </c>
    </row>
    <row r="2581" spans="1:5" ht="15" customHeight="1">
      <c r="A2581" s="410">
        <v>42716</v>
      </c>
      <c r="B2581" s="411">
        <v>7200</v>
      </c>
      <c r="C2581" s="411">
        <v>7500</v>
      </c>
      <c r="D2581" s="412">
        <f t="shared" ref="D2581" si="463">AVERAGE(B2581:C2581)</f>
        <v>7350</v>
      </c>
    </row>
    <row r="2582" spans="1:5" ht="15" customHeight="1">
      <c r="A2582" s="410">
        <v>42717</v>
      </c>
      <c r="B2582" s="411">
        <v>7200</v>
      </c>
      <c r="C2582" s="411">
        <v>7500</v>
      </c>
      <c r="D2582" s="412">
        <f t="shared" ref="D2582" si="464">AVERAGE(B2582:C2582)</f>
        <v>7350</v>
      </c>
    </row>
    <row r="2583" spans="1:5" ht="15" customHeight="1">
      <c r="A2583" s="410">
        <v>42718</v>
      </c>
      <c r="B2583" s="411">
        <v>7200</v>
      </c>
      <c r="C2583" s="411">
        <v>7500</v>
      </c>
      <c r="D2583" s="412">
        <f t="shared" ref="D2583" si="465">AVERAGE(B2583:C2583)</f>
        <v>7350</v>
      </c>
    </row>
    <row r="2584" spans="1:5" ht="15" customHeight="1">
      <c r="A2584" s="410">
        <v>42719</v>
      </c>
      <c r="B2584" s="411">
        <v>7200</v>
      </c>
      <c r="C2584" s="411">
        <v>7500</v>
      </c>
      <c r="D2584" s="412">
        <f t="shared" ref="D2584" si="466">AVERAGE(B2584:C2584)</f>
        <v>7350</v>
      </c>
    </row>
    <row r="2585" spans="1:5" ht="15" customHeight="1">
      <c r="A2585" s="410">
        <v>42720</v>
      </c>
      <c r="B2585" s="411">
        <v>7200</v>
      </c>
      <c r="C2585" s="411">
        <v>7500</v>
      </c>
      <c r="D2585" s="412">
        <f t="shared" ref="D2585" si="467">AVERAGE(B2585:C2585)</f>
        <v>7350</v>
      </c>
    </row>
    <row r="2586" spans="1:5" ht="15" customHeight="1">
      <c r="A2586" s="410">
        <v>42723</v>
      </c>
      <c r="B2586" s="411">
        <v>7200</v>
      </c>
      <c r="C2586" s="411">
        <v>7500</v>
      </c>
      <c r="D2586" s="412">
        <f t="shared" ref="D2586" si="468">AVERAGE(B2586:C2586)</f>
        <v>7350</v>
      </c>
    </row>
    <row r="2587" spans="1:5" ht="15" customHeight="1">
      <c r="A2587" s="410">
        <v>42724</v>
      </c>
      <c r="B2587" s="411">
        <v>7200</v>
      </c>
      <c r="C2587" s="411">
        <v>7500</v>
      </c>
      <c r="D2587" s="412">
        <f t="shared" ref="D2587:D2588" si="469">AVERAGE(B2587:C2587)</f>
        <v>7350</v>
      </c>
    </row>
    <row r="2588" spans="1:5" ht="15" customHeight="1">
      <c r="A2588" s="410">
        <v>42725</v>
      </c>
      <c r="B2588" s="411">
        <v>7200</v>
      </c>
      <c r="C2588" s="411">
        <v>7500</v>
      </c>
      <c r="D2588" s="412">
        <f t="shared" si="469"/>
        <v>7350</v>
      </c>
    </row>
    <row r="2589" spans="1:5" ht="15" customHeight="1">
      <c r="A2589" s="410">
        <v>42726</v>
      </c>
      <c r="B2589" s="411">
        <v>7200</v>
      </c>
      <c r="C2589" s="411">
        <v>7500</v>
      </c>
      <c r="D2589" s="412">
        <f t="shared" ref="D2589" si="470">AVERAGE(B2589:C2589)</f>
        <v>7350</v>
      </c>
    </row>
    <row r="2590" spans="1:5" ht="15" customHeight="1">
      <c r="A2590" s="410">
        <v>42727</v>
      </c>
      <c r="B2590" s="411">
        <v>7200</v>
      </c>
      <c r="C2590" s="411">
        <v>7500</v>
      </c>
      <c r="D2590" s="412">
        <f t="shared" ref="D2590" si="471">AVERAGE(B2590:C2590)</f>
        <v>7350</v>
      </c>
    </row>
    <row r="2591" spans="1:5" ht="15" customHeight="1">
      <c r="A2591" s="3">
        <v>42730</v>
      </c>
      <c r="B2591" s="768" t="s">
        <v>90</v>
      </c>
      <c r="C2591" s="768"/>
      <c r="D2591" s="768"/>
      <c r="E2591" s="264"/>
    </row>
    <row r="2592" spans="1:5" ht="15" customHeight="1">
      <c r="A2592" s="3">
        <v>42731</v>
      </c>
      <c r="B2592" s="768"/>
      <c r="C2592" s="768"/>
      <c r="D2592" s="768"/>
      <c r="E2592" s="264"/>
    </row>
    <row r="2593" spans="1:6" ht="15" customHeight="1">
      <c r="A2593" s="3">
        <v>42732</v>
      </c>
      <c r="B2593" s="411">
        <v>7200</v>
      </c>
      <c r="C2593" s="411">
        <v>7500</v>
      </c>
      <c r="D2593" s="412">
        <f t="shared" ref="D2593" si="472">AVERAGE(B2593:C2593)</f>
        <v>7350</v>
      </c>
    </row>
    <row r="2594" spans="1:6" ht="15" customHeight="1">
      <c r="A2594" s="3">
        <v>42733</v>
      </c>
      <c r="B2594" s="411">
        <v>7200</v>
      </c>
      <c r="C2594" s="411">
        <v>7500</v>
      </c>
      <c r="D2594" s="412">
        <f t="shared" ref="D2594" si="473">AVERAGE(B2594:C2594)</f>
        <v>7350</v>
      </c>
    </row>
    <row r="2595" spans="1:6" ht="15" customHeight="1" thickBot="1">
      <c r="A2595" s="11">
        <v>42734</v>
      </c>
      <c r="B2595" s="416">
        <v>7200</v>
      </c>
      <c r="C2595" s="416">
        <v>7500</v>
      </c>
      <c r="D2595" s="417">
        <f t="shared" ref="D2595" si="474">AVERAGE(B2595:C2595)</f>
        <v>7350</v>
      </c>
      <c r="E2595" s="435">
        <f>AVERAGE(D2574:D2595)</f>
        <v>7350</v>
      </c>
      <c r="F2595" s="435">
        <f>AVERAGE(D2336:D2595)</f>
        <v>6458.8235294117649</v>
      </c>
    </row>
    <row r="2596" spans="1:6" ht="15" customHeight="1">
      <c r="A2596" s="3">
        <v>42738</v>
      </c>
      <c r="B2596" s="411">
        <v>6870</v>
      </c>
      <c r="C2596" s="411">
        <v>7300</v>
      </c>
      <c r="D2596" s="412">
        <f t="shared" ref="D2596:D2601" si="475">AVERAGE(B2596:C2596)</f>
        <v>7085</v>
      </c>
    </row>
    <row r="2597" spans="1:6" ht="15" customHeight="1">
      <c r="A2597" s="3">
        <v>42739</v>
      </c>
      <c r="B2597" s="411">
        <v>6870</v>
      </c>
      <c r="C2597" s="411">
        <v>7300</v>
      </c>
      <c r="D2597" s="412">
        <f t="shared" si="475"/>
        <v>7085</v>
      </c>
    </row>
    <row r="2598" spans="1:6" ht="15" customHeight="1">
      <c r="A2598" s="3">
        <v>42740</v>
      </c>
      <c r="B2598" s="411">
        <v>6870</v>
      </c>
      <c r="C2598" s="411">
        <v>7300</v>
      </c>
      <c r="D2598" s="412">
        <f t="shared" si="475"/>
        <v>7085</v>
      </c>
    </row>
    <row r="2599" spans="1:6" ht="15" customHeight="1">
      <c r="A2599" s="3">
        <v>42741</v>
      </c>
      <c r="B2599" s="411">
        <v>6870</v>
      </c>
      <c r="C2599" s="411">
        <v>7300</v>
      </c>
      <c r="D2599" s="412">
        <f t="shared" si="475"/>
        <v>7085</v>
      </c>
    </row>
    <row r="2600" spans="1:6" ht="15" customHeight="1">
      <c r="A2600" s="3">
        <v>42744</v>
      </c>
      <c r="B2600" s="411">
        <v>6870</v>
      </c>
      <c r="C2600" s="411">
        <v>7300</v>
      </c>
      <c r="D2600" s="412">
        <f t="shared" si="475"/>
        <v>7085</v>
      </c>
    </row>
    <row r="2601" spans="1:6" ht="15" customHeight="1">
      <c r="A2601" s="3">
        <v>42745</v>
      </c>
      <c r="B2601" s="411">
        <v>6870</v>
      </c>
      <c r="C2601" s="411">
        <v>7300</v>
      </c>
      <c r="D2601" s="412">
        <f t="shared" si="475"/>
        <v>7085</v>
      </c>
    </row>
    <row r="2602" spans="1:6" ht="15" customHeight="1">
      <c r="A2602" s="3">
        <v>42746</v>
      </c>
      <c r="B2602" s="411">
        <v>6870</v>
      </c>
      <c r="C2602" s="411">
        <v>7300</v>
      </c>
      <c r="D2602" s="412">
        <f t="shared" ref="D2602:D2603" si="476">AVERAGE(B2602:C2602)</f>
        <v>7085</v>
      </c>
    </row>
    <row r="2603" spans="1:6" ht="15" customHeight="1">
      <c r="A2603" s="3">
        <v>42747</v>
      </c>
      <c r="B2603" s="411">
        <v>7300</v>
      </c>
      <c r="C2603" s="411">
        <v>7600</v>
      </c>
      <c r="D2603" s="412">
        <f t="shared" si="476"/>
        <v>7450</v>
      </c>
    </row>
    <row r="2604" spans="1:6" ht="15" customHeight="1">
      <c r="A2604" s="3">
        <v>42748</v>
      </c>
      <c r="B2604" s="411">
        <v>7300</v>
      </c>
      <c r="C2604" s="411">
        <v>7600</v>
      </c>
      <c r="D2604" s="412">
        <f t="shared" ref="D2604" si="477">AVERAGE(B2604:C2604)</f>
        <v>7450</v>
      </c>
    </row>
    <row r="2605" spans="1:6" ht="15" customHeight="1">
      <c r="A2605" s="3">
        <v>42751</v>
      </c>
      <c r="B2605" s="411">
        <v>7300</v>
      </c>
      <c r="C2605" s="411">
        <v>7600</v>
      </c>
      <c r="D2605" s="412">
        <f t="shared" ref="D2605" si="478">AVERAGE(B2605:C2605)</f>
        <v>7450</v>
      </c>
    </row>
    <row r="2606" spans="1:6" ht="15" customHeight="1">
      <c r="A2606" s="3">
        <v>42752</v>
      </c>
      <c r="B2606" s="411">
        <v>7300</v>
      </c>
      <c r="C2606" s="411">
        <v>7600</v>
      </c>
      <c r="D2606" s="412">
        <f t="shared" ref="D2606" si="479">AVERAGE(B2606:C2606)</f>
        <v>7450</v>
      </c>
    </row>
    <row r="2607" spans="1:6" ht="15" customHeight="1">
      <c r="A2607" s="3">
        <v>42753</v>
      </c>
      <c r="B2607" s="411">
        <v>7300</v>
      </c>
      <c r="C2607" s="411">
        <v>7600</v>
      </c>
      <c r="D2607" s="412">
        <f t="shared" ref="D2607" si="480">AVERAGE(B2607:C2607)</f>
        <v>7450</v>
      </c>
    </row>
    <row r="2608" spans="1:6" ht="15" customHeight="1">
      <c r="A2608" s="3">
        <v>42754</v>
      </c>
      <c r="B2608" s="411">
        <v>7300</v>
      </c>
      <c r="C2608" s="411">
        <v>7600</v>
      </c>
      <c r="D2608" s="412">
        <f t="shared" ref="D2608" si="481">AVERAGE(B2608:C2608)</f>
        <v>7450</v>
      </c>
    </row>
    <row r="2609" spans="1:6" ht="15" customHeight="1">
      <c r="A2609" s="3">
        <v>42755</v>
      </c>
      <c r="B2609" s="411">
        <v>7300</v>
      </c>
      <c r="C2609" s="411">
        <v>7600</v>
      </c>
      <c r="D2609" s="412">
        <f t="shared" ref="D2609" si="482">AVERAGE(B2609:C2609)</f>
        <v>7450</v>
      </c>
    </row>
    <row r="2610" spans="1:6" ht="15" customHeight="1">
      <c r="A2610" s="3">
        <v>42758</v>
      </c>
      <c r="B2610" s="411">
        <v>7300</v>
      </c>
      <c r="C2610" s="411">
        <v>7600</v>
      </c>
      <c r="D2610" s="412">
        <f t="shared" ref="D2610" si="483">AVERAGE(B2610:C2610)</f>
        <v>7450</v>
      </c>
    </row>
    <row r="2611" spans="1:6" ht="15" customHeight="1">
      <c r="A2611" s="3">
        <v>42759</v>
      </c>
      <c r="B2611" s="411">
        <v>7300</v>
      </c>
      <c r="C2611" s="411">
        <v>7600</v>
      </c>
      <c r="D2611" s="412">
        <f t="shared" ref="D2611" si="484">AVERAGE(B2611:C2611)</f>
        <v>7450</v>
      </c>
    </row>
    <row r="2612" spans="1:6" ht="15" customHeight="1">
      <c r="A2612" s="3">
        <v>42760</v>
      </c>
      <c r="B2612" s="411">
        <v>7300</v>
      </c>
      <c r="C2612" s="411">
        <v>7600</v>
      </c>
      <c r="D2612" s="412">
        <f t="shared" ref="D2612" si="485">AVERAGE(B2612:C2612)</f>
        <v>7450</v>
      </c>
    </row>
    <row r="2613" spans="1:6" ht="15" customHeight="1">
      <c r="A2613" s="3">
        <v>42761</v>
      </c>
      <c r="B2613" s="411">
        <v>7300</v>
      </c>
      <c r="C2613" s="411">
        <v>7600</v>
      </c>
      <c r="D2613" s="412">
        <f t="shared" ref="D2613" si="486">AVERAGE(B2613:C2613)</f>
        <v>7450</v>
      </c>
    </row>
    <row r="2614" spans="1:6" ht="15" customHeight="1">
      <c r="A2614" s="3">
        <v>42762</v>
      </c>
      <c r="B2614" s="411">
        <v>7300</v>
      </c>
      <c r="C2614" s="411">
        <v>7600</v>
      </c>
      <c r="D2614" s="412">
        <f t="shared" ref="D2614:D2615" si="487">AVERAGE(B2614:C2614)</f>
        <v>7450</v>
      </c>
    </row>
    <row r="2615" spans="1:6" ht="15" customHeight="1">
      <c r="A2615" s="3">
        <v>42765</v>
      </c>
      <c r="B2615" s="411">
        <v>7400</v>
      </c>
      <c r="C2615" s="411">
        <v>7800</v>
      </c>
      <c r="D2615" s="412">
        <f t="shared" si="487"/>
        <v>7600</v>
      </c>
    </row>
    <row r="2616" spans="1:6" ht="15" customHeight="1" thickBot="1">
      <c r="A2616" s="11">
        <v>42766</v>
      </c>
      <c r="B2616" s="416">
        <v>7400</v>
      </c>
      <c r="C2616" s="416">
        <v>7800</v>
      </c>
      <c r="D2616" s="417">
        <f t="shared" ref="D2616:D2618" si="488">AVERAGE(B2616:C2616)</f>
        <v>7600</v>
      </c>
      <c r="E2616" s="435">
        <f>AVERAGE(D2596:D2616)</f>
        <v>7342.6190476190477</v>
      </c>
      <c r="F2616" s="435">
        <f>AVERAGE(D2596:D2616)</f>
        <v>7342.6190476190477</v>
      </c>
    </row>
    <row r="2617" spans="1:6" ht="15" customHeight="1">
      <c r="A2617" s="3">
        <v>42767</v>
      </c>
      <c r="B2617" s="411">
        <v>7400</v>
      </c>
      <c r="C2617" s="411">
        <v>7800</v>
      </c>
      <c r="D2617" s="412">
        <f t="shared" si="488"/>
        <v>7600</v>
      </c>
    </row>
    <row r="2618" spans="1:6" ht="15" customHeight="1">
      <c r="A2618" s="3">
        <v>42768</v>
      </c>
      <c r="B2618" s="411">
        <v>7400</v>
      </c>
      <c r="C2618" s="411">
        <v>7800</v>
      </c>
      <c r="D2618" s="412">
        <f t="shared" si="488"/>
        <v>7600</v>
      </c>
    </row>
    <row r="2619" spans="1:6" ht="15" customHeight="1">
      <c r="A2619" s="3">
        <v>42769</v>
      </c>
      <c r="B2619" s="411">
        <v>7400</v>
      </c>
      <c r="C2619" s="411">
        <v>7800</v>
      </c>
      <c r="D2619" s="412">
        <f t="shared" ref="D2619" si="489">AVERAGE(B2619:C2619)</f>
        <v>7600</v>
      </c>
    </row>
    <row r="2620" spans="1:6" ht="15" customHeight="1">
      <c r="A2620" s="3">
        <v>42772</v>
      </c>
      <c r="B2620" s="411">
        <v>7400</v>
      </c>
      <c r="C2620" s="411">
        <v>7800</v>
      </c>
      <c r="D2620" s="412">
        <f t="shared" ref="D2620" si="490">AVERAGE(B2620:C2620)</f>
        <v>7600</v>
      </c>
    </row>
    <row r="2621" spans="1:6" ht="15" customHeight="1">
      <c r="A2621" s="3">
        <v>42773</v>
      </c>
      <c r="B2621" s="411">
        <v>7400</v>
      </c>
      <c r="C2621" s="411">
        <v>7800</v>
      </c>
      <c r="D2621" s="412">
        <f t="shared" ref="D2621" si="491">AVERAGE(B2621:C2621)</f>
        <v>7600</v>
      </c>
    </row>
    <row r="2622" spans="1:6" ht="15" customHeight="1">
      <c r="A2622" s="3">
        <v>42774</v>
      </c>
      <c r="B2622" s="411">
        <v>7400</v>
      </c>
      <c r="C2622" s="411">
        <v>7800</v>
      </c>
      <c r="D2622" s="412">
        <f t="shared" ref="D2622" si="492">AVERAGE(B2622:C2622)</f>
        <v>7600</v>
      </c>
    </row>
    <row r="2623" spans="1:6" ht="15" customHeight="1">
      <c r="A2623" s="3">
        <v>42775</v>
      </c>
      <c r="B2623" s="411">
        <v>7400</v>
      </c>
      <c r="C2623" s="411">
        <v>7800</v>
      </c>
      <c r="D2623" s="412">
        <f t="shared" ref="D2623" si="493">AVERAGE(B2623:C2623)</f>
        <v>7600</v>
      </c>
    </row>
    <row r="2624" spans="1:6" ht="15" customHeight="1">
      <c r="A2624" s="3">
        <v>42776</v>
      </c>
      <c r="B2624" s="411">
        <v>7400</v>
      </c>
      <c r="C2624" s="411">
        <v>7800</v>
      </c>
      <c r="D2624" s="412">
        <f t="shared" ref="D2624" si="494">AVERAGE(B2624:C2624)</f>
        <v>7600</v>
      </c>
    </row>
    <row r="2625" spans="1:6" ht="15" customHeight="1">
      <c r="A2625" s="3">
        <v>42779</v>
      </c>
      <c r="B2625" s="411">
        <v>7400</v>
      </c>
      <c r="C2625" s="411">
        <v>7800</v>
      </c>
      <c r="D2625" s="412">
        <f t="shared" ref="D2625" si="495">AVERAGE(B2625:C2625)</f>
        <v>7600</v>
      </c>
    </row>
    <row r="2626" spans="1:6" ht="15" customHeight="1">
      <c r="A2626" s="3">
        <v>42780</v>
      </c>
      <c r="B2626" s="411">
        <v>7400</v>
      </c>
      <c r="C2626" s="411">
        <v>7800</v>
      </c>
      <c r="D2626" s="412">
        <f t="shared" ref="D2626" si="496">AVERAGE(B2626:C2626)</f>
        <v>7600</v>
      </c>
    </row>
    <row r="2627" spans="1:6" ht="15" customHeight="1">
      <c r="A2627" s="3">
        <v>42781</v>
      </c>
      <c r="B2627" s="411">
        <v>7400</v>
      </c>
      <c r="C2627" s="411">
        <v>7800</v>
      </c>
      <c r="D2627" s="412">
        <f t="shared" ref="D2627" si="497">AVERAGE(B2627:C2627)</f>
        <v>7600</v>
      </c>
    </row>
    <row r="2628" spans="1:6" ht="15" customHeight="1">
      <c r="A2628" s="3">
        <v>42782</v>
      </c>
      <c r="B2628" s="411">
        <v>7400</v>
      </c>
      <c r="C2628" s="411">
        <v>7800</v>
      </c>
      <c r="D2628" s="412">
        <f t="shared" ref="D2628:D2629" si="498">AVERAGE(B2628:C2628)</f>
        <v>7600</v>
      </c>
    </row>
    <row r="2629" spans="1:6" ht="15" customHeight="1">
      <c r="A2629" s="3">
        <v>42783</v>
      </c>
      <c r="B2629" s="411">
        <v>7800</v>
      </c>
      <c r="C2629" s="411">
        <v>8100</v>
      </c>
      <c r="D2629" s="412">
        <f t="shared" si="498"/>
        <v>7950</v>
      </c>
    </row>
    <row r="2630" spans="1:6" ht="15" customHeight="1">
      <c r="A2630" s="3">
        <v>42786</v>
      </c>
      <c r="B2630" s="411">
        <v>7800</v>
      </c>
      <c r="C2630" s="411">
        <v>8100</v>
      </c>
      <c r="D2630" s="412">
        <f t="shared" ref="D2630" si="499">AVERAGE(B2630:C2630)</f>
        <v>7950</v>
      </c>
    </row>
    <row r="2631" spans="1:6" ht="15" customHeight="1">
      <c r="A2631" s="3">
        <v>42787</v>
      </c>
      <c r="B2631" s="411">
        <v>7800</v>
      </c>
      <c r="C2631" s="411">
        <v>8100</v>
      </c>
      <c r="D2631" s="412">
        <f t="shared" ref="D2631" si="500">AVERAGE(B2631:C2631)</f>
        <v>7950</v>
      </c>
    </row>
    <row r="2632" spans="1:6" ht="15" customHeight="1">
      <c r="A2632" s="3">
        <v>42788</v>
      </c>
      <c r="B2632" s="411">
        <v>7800</v>
      </c>
      <c r="C2632" s="411">
        <v>8100</v>
      </c>
      <c r="D2632" s="412">
        <f t="shared" ref="D2632" si="501">AVERAGE(B2632:C2632)</f>
        <v>7950</v>
      </c>
    </row>
    <row r="2633" spans="1:6" ht="15" customHeight="1">
      <c r="A2633" s="3">
        <v>42789</v>
      </c>
      <c r="B2633" s="411">
        <v>7800</v>
      </c>
      <c r="C2633" s="411">
        <v>8100</v>
      </c>
      <c r="D2633" s="412">
        <f t="shared" ref="D2633" si="502">AVERAGE(B2633:C2633)</f>
        <v>7950</v>
      </c>
    </row>
    <row r="2634" spans="1:6" ht="15" customHeight="1">
      <c r="A2634" s="3">
        <v>42790</v>
      </c>
      <c r="B2634" s="411">
        <v>7800</v>
      </c>
      <c r="C2634" s="411">
        <v>8100</v>
      </c>
      <c r="D2634" s="412">
        <f t="shared" ref="D2634" si="503">AVERAGE(B2634:C2634)</f>
        <v>7950</v>
      </c>
    </row>
    <row r="2635" spans="1:6" ht="15" customHeight="1">
      <c r="A2635" s="3">
        <v>42793</v>
      </c>
      <c r="B2635" s="411">
        <v>7800</v>
      </c>
      <c r="C2635" s="411">
        <v>8100</v>
      </c>
      <c r="D2635" s="412">
        <f t="shared" ref="D2635" si="504">AVERAGE(B2635:C2635)</f>
        <v>7950</v>
      </c>
    </row>
    <row r="2636" spans="1:6" ht="15" customHeight="1" thickBot="1">
      <c r="A2636" s="11">
        <v>42794</v>
      </c>
      <c r="B2636" s="416">
        <v>7800</v>
      </c>
      <c r="C2636" s="416">
        <v>8100</v>
      </c>
      <c r="D2636" s="417">
        <f t="shared" ref="D2636" si="505">AVERAGE(B2636:C2636)</f>
        <v>7950</v>
      </c>
      <c r="E2636" s="435">
        <f>AVERAGE(D2617:D2636)</f>
        <v>7740</v>
      </c>
      <c r="F2636" s="435">
        <f>AVERAGE(D2596:D2636)</f>
        <v>7536.4634146341459</v>
      </c>
    </row>
    <row r="2637" spans="1:6" ht="15" customHeight="1">
      <c r="A2637" s="3">
        <v>42795</v>
      </c>
      <c r="B2637" s="411">
        <v>7800</v>
      </c>
      <c r="C2637" s="411">
        <v>8100</v>
      </c>
      <c r="D2637" s="412">
        <f t="shared" ref="D2637" si="506">AVERAGE(B2637:C2637)</f>
        <v>7950</v>
      </c>
    </row>
    <row r="2638" spans="1:6" ht="15" customHeight="1">
      <c r="A2638" s="3">
        <v>42796</v>
      </c>
      <c r="B2638" s="411">
        <v>7800</v>
      </c>
      <c r="C2638" s="411">
        <v>8100</v>
      </c>
      <c r="D2638" s="412">
        <f t="shared" ref="D2638" si="507">AVERAGE(B2638:C2638)</f>
        <v>7950</v>
      </c>
    </row>
    <row r="2639" spans="1:6" ht="15" customHeight="1">
      <c r="A2639" s="3">
        <v>42797</v>
      </c>
      <c r="B2639" s="411">
        <v>7800</v>
      </c>
      <c r="C2639" s="411">
        <v>8100</v>
      </c>
      <c r="D2639" s="412">
        <f t="shared" ref="D2639" si="508">AVERAGE(B2639:C2639)</f>
        <v>7950</v>
      </c>
    </row>
    <row r="2640" spans="1:6" ht="15" customHeight="1">
      <c r="A2640" s="3">
        <v>42800</v>
      </c>
      <c r="B2640" s="411">
        <v>7800</v>
      </c>
      <c r="C2640" s="411">
        <v>8100</v>
      </c>
      <c r="D2640" s="412">
        <f t="shared" ref="D2640" si="509">AVERAGE(B2640:C2640)</f>
        <v>7950</v>
      </c>
    </row>
    <row r="2641" spans="1:4" ht="15" customHeight="1">
      <c r="A2641" s="3">
        <v>42801</v>
      </c>
      <c r="B2641" s="411">
        <v>7800</v>
      </c>
      <c r="C2641" s="411">
        <v>8100</v>
      </c>
      <c r="D2641" s="412">
        <f t="shared" ref="D2641" si="510">AVERAGE(B2641:C2641)</f>
        <v>7950</v>
      </c>
    </row>
    <row r="2642" spans="1:4" ht="15" customHeight="1">
      <c r="A2642" s="3">
        <v>42802</v>
      </c>
      <c r="B2642" s="411">
        <v>7800</v>
      </c>
      <c r="C2642" s="411">
        <v>8100</v>
      </c>
      <c r="D2642" s="412">
        <f t="shared" ref="D2642" si="511">AVERAGE(B2642:C2642)</f>
        <v>7950</v>
      </c>
    </row>
    <row r="2643" spans="1:4" ht="15" customHeight="1">
      <c r="A2643" s="3">
        <v>42803</v>
      </c>
      <c r="B2643" s="411">
        <v>7800</v>
      </c>
      <c r="C2643" s="411">
        <v>8100</v>
      </c>
      <c r="D2643" s="412">
        <f t="shared" ref="D2643:D2644" si="512">AVERAGE(B2643:C2643)</f>
        <v>7950</v>
      </c>
    </row>
    <row r="2644" spans="1:4" ht="15" customHeight="1">
      <c r="A2644" s="3">
        <v>42804</v>
      </c>
      <c r="B2644" s="411">
        <v>8400</v>
      </c>
      <c r="C2644" s="411">
        <v>8800</v>
      </c>
      <c r="D2644" s="412">
        <f t="shared" si="512"/>
        <v>8600</v>
      </c>
    </row>
    <row r="2645" spans="1:4" ht="15" customHeight="1">
      <c r="A2645" s="3">
        <v>42807</v>
      </c>
      <c r="B2645" s="411">
        <v>8400</v>
      </c>
      <c r="C2645" s="411">
        <v>8800</v>
      </c>
      <c r="D2645" s="412">
        <f t="shared" ref="D2645" si="513">AVERAGE(B2645:C2645)</f>
        <v>8600</v>
      </c>
    </row>
    <row r="2646" spans="1:4" ht="15" customHeight="1">
      <c r="A2646" s="3">
        <v>42808</v>
      </c>
      <c r="B2646" s="411">
        <v>8400</v>
      </c>
      <c r="C2646" s="411">
        <v>8800</v>
      </c>
      <c r="D2646" s="412">
        <f t="shared" ref="D2646" si="514">AVERAGE(B2646:C2646)</f>
        <v>8600</v>
      </c>
    </row>
    <row r="2647" spans="1:4" ht="15" customHeight="1">
      <c r="A2647" s="3">
        <v>42809</v>
      </c>
      <c r="B2647" s="411">
        <v>8400</v>
      </c>
      <c r="C2647" s="411">
        <v>8800</v>
      </c>
      <c r="D2647" s="412">
        <f t="shared" ref="D2647:D2648" si="515">AVERAGE(B2647:C2647)</f>
        <v>8600</v>
      </c>
    </row>
    <row r="2648" spans="1:4" ht="15" customHeight="1">
      <c r="A2648" s="3">
        <v>42810</v>
      </c>
      <c r="B2648" s="411">
        <v>8400</v>
      </c>
      <c r="C2648" s="411">
        <v>8800</v>
      </c>
      <c r="D2648" s="412">
        <f t="shared" si="515"/>
        <v>8600</v>
      </c>
    </row>
    <row r="2649" spans="1:4" ht="15" customHeight="1">
      <c r="A2649" s="3">
        <v>42811</v>
      </c>
      <c r="B2649" s="411">
        <v>8400</v>
      </c>
      <c r="C2649" s="411">
        <v>8800</v>
      </c>
      <c r="D2649" s="412">
        <f t="shared" ref="D2649" si="516">AVERAGE(B2649:C2649)</f>
        <v>8600</v>
      </c>
    </row>
    <row r="2650" spans="1:4" ht="15" customHeight="1">
      <c r="A2650" s="3">
        <v>42814</v>
      </c>
      <c r="B2650" s="411">
        <v>8400</v>
      </c>
      <c r="C2650" s="411">
        <v>8800</v>
      </c>
      <c r="D2650" s="412">
        <f t="shared" ref="D2650" si="517">AVERAGE(B2650:C2650)</f>
        <v>8600</v>
      </c>
    </row>
    <row r="2651" spans="1:4" ht="15" customHeight="1">
      <c r="A2651" s="3">
        <v>42815</v>
      </c>
      <c r="B2651" s="411">
        <v>8400</v>
      </c>
      <c r="C2651" s="411">
        <v>8800</v>
      </c>
      <c r="D2651" s="412">
        <f t="shared" ref="D2651" si="518">AVERAGE(B2651:C2651)</f>
        <v>8600</v>
      </c>
    </row>
    <row r="2652" spans="1:4" ht="15" customHeight="1">
      <c r="A2652" s="3">
        <v>42816</v>
      </c>
      <c r="B2652" s="411">
        <v>8400</v>
      </c>
      <c r="C2652" s="411">
        <v>8800</v>
      </c>
      <c r="D2652" s="412">
        <f t="shared" ref="D2652" si="519">AVERAGE(B2652:C2652)</f>
        <v>8600</v>
      </c>
    </row>
    <row r="2653" spans="1:4" ht="15" customHeight="1">
      <c r="A2653" s="3">
        <v>42817</v>
      </c>
      <c r="B2653" s="411">
        <v>8400</v>
      </c>
      <c r="C2653" s="411">
        <v>8800</v>
      </c>
      <c r="D2653" s="412">
        <f t="shared" ref="D2653" si="520">AVERAGE(B2653:C2653)</f>
        <v>8600</v>
      </c>
    </row>
    <row r="2654" spans="1:4" ht="15" customHeight="1">
      <c r="A2654" s="3">
        <v>42818</v>
      </c>
      <c r="B2654" s="411">
        <v>8400</v>
      </c>
      <c r="C2654" s="411">
        <v>8800</v>
      </c>
      <c r="D2654" s="412">
        <f t="shared" ref="D2654" si="521">AVERAGE(B2654:C2654)</f>
        <v>8600</v>
      </c>
    </row>
    <row r="2655" spans="1:4" ht="15" customHeight="1">
      <c r="A2655" s="3">
        <v>42821</v>
      </c>
      <c r="B2655" s="411">
        <v>8400</v>
      </c>
      <c r="C2655" s="411">
        <v>8800</v>
      </c>
      <c r="D2655" s="412">
        <f t="shared" ref="D2655:D2656" si="522">AVERAGE(B2655:C2655)</f>
        <v>8600</v>
      </c>
    </row>
    <row r="2656" spans="1:4" ht="15" customHeight="1">
      <c r="A2656" s="3">
        <v>42822</v>
      </c>
      <c r="B2656" s="411">
        <v>8700</v>
      </c>
      <c r="C2656" s="411">
        <v>9000</v>
      </c>
      <c r="D2656" s="412">
        <f t="shared" si="522"/>
        <v>8850</v>
      </c>
    </row>
    <row r="2657" spans="1:6" ht="15" customHeight="1">
      <c r="A2657" s="3">
        <v>42823</v>
      </c>
      <c r="B2657" s="411">
        <v>8700</v>
      </c>
      <c r="C2657" s="411">
        <v>9000</v>
      </c>
      <c r="D2657" s="412">
        <f t="shared" ref="D2657" si="523">AVERAGE(B2657:C2657)</f>
        <v>8850</v>
      </c>
    </row>
    <row r="2658" spans="1:6" ht="15" customHeight="1">
      <c r="A2658" s="3">
        <v>42824</v>
      </c>
      <c r="B2658" s="420">
        <v>8700</v>
      </c>
      <c r="C2658" s="420">
        <v>9000</v>
      </c>
      <c r="D2658" s="421">
        <f t="shared" ref="D2658" si="524">AVERAGE(B2658:C2658)</f>
        <v>8850</v>
      </c>
      <c r="E2658" s="422"/>
      <c r="F2658" s="422"/>
    </row>
    <row r="2659" spans="1:6" ht="15" customHeight="1" thickBot="1">
      <c r="A2659" s="11">
        <v>42825</v>
      </c>
      <c r="B2659" s="416">
        <v>8700</v>
      </c>
      <c r="C2659" s="416">
        <v>9000</v>
      </c>
      <c r="D2659" s="417">
        <f t="shared" ref="D2659:D2660" si="525">AVERAGE(B2659:C2659)</f>
        <v>8850</v>
      </c>
      <c r="E2659" s="435">
        <f>AVERAGE(D2637:D2659)</f>
        <v>8445.652173913044</v>
      </c>
      <c r="F2659" s="435">
        <f>AVERAGE(D2596:D2659)</f>
        <v>7863.203125</v>
      </c>
    </row>
    <row r="2660" spans="1:6" ht="15" customHeight="1">
      <c r="A2660" s="3">
        <v>42828</v>
      </c>
      <c r="B2660" s="411">
        <v>8700</v>
      </c>
      <c r="C2660" s="411">
        <v>9000</v>
      </c>
      <c r="D2660" s="412">
        <f t="shared" si="525"/>
        <v>8850</v>
      </c>
    </row>
    <row r="2661" spans="1:6" ht="15" customHeight="1">
      <c r="A2661" s="3">
        <v>42829</v>
      </c>
      <c r="B2661" s="411">
        <v>8700</v>
      </c>
      <c r="C2661" s="411">
        <v>9000</v>
      </c>
      <c r="D2661" s="412">
        <f t="shared" ref="D2661" si="526">AVERAGE(B2661:C2661)</f>
        <v>8850</v>
      </c>
    </row>
    <row r="2662" spans="1:6" ht="15" customHeight="1">
      <c r="A2662" s="3">
        <v>42830</v>
      </c>
      <c r="B2662" s="411">
        <v>8700</v>
      </c>
      <c r="C2662" s="411">
        <v>9000</v>
      </c>
      <c r="D2662" s="412">
        <f t="shared" ref="D2662" si="527">AVERAGE(B2662:C2662)</f>
        <v>8850</v>
      </c>
    </row>
    <row r="2663" spans="1:6" ht="15" customHeight="1">
      <c r="A2663" s="3">
        <v>42831</v>
      </c>
      <c r="B2663" s="411">
        <v>8700</v>
      </c>
      <c r="C2663" s="411">
        <v>9000</v>
      </c>
      <c r="D2663" s="412">
        <f t="shared" ref="D2663" si="528">AVERAGE(B2663:C2663)</f>
        <v>8850</v>
      </c>
    </row>
    <row r="2664" spans="1:6" ht="15" customHeight="1">
      <c r="A2664" s="3">
        <v>42832</v>
      </c>
      <c r="B2664" s="411">
        <v>8700</v>
      </c>
      <c r="C2664" s="411">
        <v>9000</v>
      </c>
      <c r="D2664" s="412">
        <f t="shared" ref="D2664" si="529">AVERAGE(B2664:C2664)</f>
        <v>8850</v>
      </c>
    </row>
    <row r="2665" spans="1:6" ht="15" customHeight="1">
      <c r="A2665" s="3">
        <v>42835</v>
      </c>
      <c r="B2665" s="411">
        <v>8700</v>
      </c>
      <c r="C2665" s="411">
        <v>9000</v>
      </c>
      <c r="D2665" s="412">
        <f t="shared" ref="D2665" si="530">AVERAGE(B2665:C2665)</f>
        <v>8850</v>
      </c>
    </row>
    <row r="2666" spans="1:6" ht="15" customHeight="1">
      <c r="A2666" s="3">
        <v>42836</v>
      </c>
      <c r="B2666" s="411">
        <v>8700</v>
      </c>
      <c r="C2666" s="411">
        <v>9000</v>
      </c>
      <c r="D2666" s="412">
        <f t="shared" ref="D2666" si="531">AVERAGE(B2666:C2666)</f>
        <v>8850</v>
      </c>
    </row>
    <row r="2667" spans="1:6" ht="15" customHeight="1">
      <c r="A2667" s="3">
        <v>42837</v>
      </c>
      <c r="B2667" s="411">
        <v>8700</v>
      </c>
      <c r="C2667" s="411">
        <v>9000</v>
      </c>
      <c r="D2667" s="412">
        <f t="shared" ref="D2667" si="532">AVERAGE(B2667:C2667)</f>
        <v>8850</v>
      </c>
    </row>
    <row r="2668" spans="1:6" ht="15" customHeight="1">
      <c r="A2668" s="3">
        <v>42838</v>
      </c>
      <c r="B2668" s="411">
        <v>8700</v>
      </c>
      <c r="C2668" s="411">
        <v>9000</v>
      </c>
      <c r="D2668" s="412">
        <f t="shared" ref="D2668" si="533">AVERAGE(B2668:C2668)</f>
        <v>8850</v>
      </c>
    </row>
    <row r="2669" spans="1:6" ht="15" customHeight="1">
      <c r="A2669" s="3">
        <v>42839</v>
      </c>
      <c r="B2669" s="768" t="s">
        <v>90</v>
      </c>
      <c r="C2669" s="768"/>
      <c r="D2669" s="768"/>
    </row>
    <row r="2670" spans="1:6" ht="15" customHeight="1">
      <c r="A2670" s="3">
        <v>42842</v>
      </c>
      <c r="B2670" s="768"/>
      <c r="C2670" s="768"/>
      <c r="D2670" s="768"/>
    </row>
    <row r="2671" spans="1:6" ht="15" customHeight="1">
      <c r="A2671" s="3">
        <v>42843</v>
      </c>
      <c r="B2671" s="411">
        <v>8700</v>
      </c>
      <c r="C2671" s="411">
        <v>9000</v>
      </c>
      <c r="D2671" s="412">
        <f t="shared" ref="D2671" si="534">AVERAGE(B2671:C2671)</f>
        <v>8850</v>
      </c>
    </row>
    <row r="2672" spans="1:6" ht="15" customHeight="1">
      <c r="A2672" s="3">
        <v>42844</v>
      </c>
      <c r="B2672" s="411">
        <v>8700</v>
      </c>
      <c r="C2672" s="411">
        <v>9000</v>
      </c>
      <c r="D2672" s="412">
        <f t="shared" ref="D2672" si="535">AVERAGE(B2672:C2672)</f>
        <v>8850</v>
      </c>
    </row>
    <row r="2673" spans="1:6" ht="15" customHeight="1">
      <c r="A2673" s="3">
        <v>42845</v>
      </c>
      <c r="B2673" s="411">
        <v>8700</v>
      </c>
      <c r="C2673" s="411">
        <v>9000</v>
      </c>
      <c r="D2673" s="412">
        <f t="shared" ref="D2673:D2674" si="536">AVERAGE(B2673:C2673)</f>
        <v>8850</v>
      </c>
    </row>
    <row r="2674" spans="1:6" ht="15" customHeight="1">
      <c r="A2674" s="3">
        <v>42846</v>
      </c>
      <c r="B2674" s="411">
        <v>9000</v>
      </c>
      <c r="C2674" s="411">
        <v>9300</v>
      </c>
      <c r="D2674" s="412">
        <f t="shared" si="536"/>
        <v>9150</v>
      </c>
    </row>
    <row r="2675" spans="1:6" ht="15" customHeight="1">
      <c r="A2675" s="3">
        <v>42849</v>
      </c>
      <c r="B2675" s="411">
        <v>9000</v>
      </c>
      <c r="C2675" s="411">
        <v>9300</v>
      </c>
      <c r="D2675" s="412">
        <f t="shared" ref="D2675" si="537">AVERAGE(B2675:C2675)</f>
        <v>9150</v>
      </c>
    </row>
    <row r="2676" spans="1:6" ht="15" customHeight="1">
      <c r="A2676" s="3">
        <v>42850</v>
      </c>
      <c r="B2676" s="411">
        <v>9000</v>
      </c>
      <c r="C2676" s="411">
        <v>9300</v>
      </c>
      <c r="D2676" s="412">
        <f t="shared" ref="D2676" si="538">AVERAGE(B2676:C2676)</f>
        <v>9150</v>
      </c>
    </row>
    <row r="2677" spans="1:6" ht="15" customHeight="1">
      <c r="A2677" s="3">
        <v>42851</v>
      </c>
      <c r="B2677" s="411">
        <v>9000</v>
      </c>
      <c r="C2677" s="411">
        <v>9300</v>
      </c>
      <c r="D2677" s="412">
        <f t="shared" ref="D2677" si="539">AVERAGE(B2677:C2677)</f>
        <v>9150</v>
      </c>
    </row>
    <row r="2678" spans="1:6" ht="15" customHeight="1">
      <c r="A2678" s="3">
        <v>42852</v>
      </c>
      <c r="B2678" s="411">
        <v>9000</v>
      </c>
      <c r="C2678" s="411">
        <v>9300</v>
      </c>
      <c r="D2678" s="412">
        <f t="shared" ref="D2678" si="540">AVERAGE(B2678:C2678)</f>
        <v>9150</v>
      </c>
    </row>
    <row r="2679" spans="1:6" ht="15" customHeight="1" thickBot="1">
      <c r="A2679" s="11">
        <v>42853</v>
      </c>
      <c r="B2679" s="416">
        <v>9000</v>
      </c>
      <c r="C2679" s="416">
        <v>9300</v>
      </c>
      <c r="D2679" s="417">
        <f t="shared" ref="D2679" si="541">AVERAGE(B2679:C2679)</f>
        <v>9150</v>
      </c>
      <c r="E2679" s="435">
        <f>AVERAGE(D2660:D2679)</f>
        <v>8950</v>
      </c>
      <c r="F2679" s="435">
        <f>AVERAGE(D2596:D2679)</f>
        <v>8101.7682926829266</v>
      </c>
    </row>
    <row r="2680" spans="1:6" ht="15" customHeight="1">
      <c r="A2680" s="3">
        <v>42856</v>
      </c>
      <c r="B2680" s="766" t="s">
        <v>90</v>
      </c>
      <c r="C2680" s="766"/>
      <c r="D2680" s="766"/>
    </row>
    <row r="2681" spans="1:6" ht="15" customHeight="1">
      <c r="A2681" s="3">
        <v>42857</v>
      </c>
      <c r="B2681" s="411">
        <v>9000</v>
      </c>
      <c r="C2681" s="411">
        <v>9300</v>
      </c>
      <c r="D2681" s="412">
        <f t="shared" ref="D2681" si="542">AVERAGE(B2681:C2681)</f>
        <v>9150</v>
      </c>
    </row>
    <row r="2682" spans="1:6" ht="15" customHeight="1">
      <c r="A2682" s="3">
        <v>42858</v>
      </c>
      <c r="B2682" s="411">
        <v>9000</v>
      </c>
      <c r="C2682" s="411">
        <v>9300</v>
      </c>
      <c r="D2682" s="412">
        <f t="shared" ref="D2682" si="543">AVERAGE(B2682:C2682)</f>
        <v>9150</v>
      </c>
    </row>
    <row r="2683" spans="1:6" ht="15" customHeight="1">
      <c r="A2683" s="3">
        <v>42859</v>
      </c>
      <c r="B2683" s="411">
        <v>9000</v>
      </c>
      <c r="C2683" s="411">
        <v>9300</v>
      </c>
      <c r="D2683" s="412">
        <f t="shared" ref="D2683" si="544">AVERAGE(B2683:C2683)</f>
        <v>9150</v>
      </c>
    </row>
    <row r="2684" spans="1:6" ht="15" customHeight="1">
      <c r="A2684" s="3">
        <v>42860</v>
      </c>
      <c r="B2684" s="411">
        <v>9000</v>
      </c>
      <c r="C2684" s="411">
        <v>9300</v>
      </c>
      <c r="D2684" s="412">
        <f t="shared" ref="D2684" si="545">AVERAGE(B2684:C2684)</f>
        <v>9150</v>
      </c>
    </row>
    <row r="2685" spans="1:6" ht="15" customHeight="1">
      <c r="A2685" s="3">
        <v>42863</v>
      </c>
      <c r="B2685" s="411">
        <v>9000</v>
      </c>
      <c r="C2685" s="411">
        <v>9300</v>
      </c>
      <c r="D2685" s="412">
        <f t="shared" ref="D2685" si="546">AVERAGE(B2685:C2685)</f>
        <v>9150</v>
      </c>
    </row>
    <row r="2686" spans="1:6" ht="15" customHeight="1">
      <c r="A2686" s="3">
        <v>42864</v>
      </c>
      <c r="B2686" s="411">
        <v>9000</v>
      </c>
      <c r="C2686" s="411">
        <v>9300</v>
      </c>
      <c r="D2686" s="412">
        <f t="shared" ref="D2686" si="547">AVERAGE(B2686:C2686)</f>
        <v>9150</v>
      </c>
    </row>
    <row r="2687" spans="1:6" ht="15" customHeight="1">
      <c r="A2687" s="3">
        <v>42865</v>
      </c>
      <c r="B2687" s="411">
        <v>9000</v>
      </c>
      <c r="C2687" s="411">
        <v>9300</v>
      </c>
      <c r="D2687" s="412">
        <f t="shared" ref="D2687" si="548">AVERAGE(B2687:C2687)</f>
        <v>9150</v>
      </c>
    </row>
    <row r="2688" spans="1:6" ht="15" customHeight="1">
      <c r="A2688" s="3">
        <v>42866</v>
      </c>
      <c r="B2688" s="411">
        <v>9000</v>
      </c>
      <c r="C2688" s="411">
        <v>9300</v>
      </c>
      <c r="D2688" s="412">
        <f t="shared" ref="D2688" si="549">AVERAGE(B2688:C2688)</f>
        <v>9150</v>
      </c>
    </row>
    <row r="2689" spans="1:6" ht="15" customHeight="1">
      <c r="A2689" s="3">
        <v>42867</v>
      </c>
      <c r="B2689" s="411">
        <v>9000</v>
      </c>
      <c r="C2689" s="411">
        <v>9300</v>
      </c>
      <c r="D2689" s="412">
        <f t="shared" ref="D2689:D2690" si="550">AVERAGE(B2689:C2689)</f>
        <v>9150</v>
      </c>
    </row>
    <row r="2690" spans="1:6" ht="15" customHeight="1">
      <c r="A2690" s="3">
        <v>42870</v>
      </c>
      <c r="B2690" s="411">
        <v>8600</v>
      </c>
      <c r="C2690" s="411">
        <v>9000</v>
      </c>
      <c r="D2690" s="412">
        <f t="shared" si="550"/>
        <v>8800</v>
      </c>
    </row>
    <row r="2691" spans="1:6" ht="15" customHeight="1">
      <c r="A2691" s="3">
        <v>42871</v>
      </c>
      <c r="B2691" s="411">
        <v>8600</v>
      </c>
      <c r="C2691" s="411">
        <v>9000</v>
      </c>
      <c r="D2691" s="412">
        <f t="shared" ref="D2691" si="551">AVERAGE(B2691:C2691)</f>
        <v>8800</v>
      </c>
    </row>
    <row r="2692" spans="1:6" ht="15" customHeight="1">
      <c r="A2692" s="3">
        <v>42872</v>
      </c>
      <c r="B2692" s="411">
        <v>8600</v>
      </c>
      <c r="C2692" s="411">
        <v>9000</v>
      </c>
      <c r="D2692" s="412">
        <f t="shared" ref="D2692" si="552">AVERAGE(B2692:C2692)</f>
        <v>8800</v>
      </c>
    </row>
    <row r="2693" spans="1:6" ht="15" customHeight="1">
      <c r="A2693" s="3">
        <v>42873</v>
      </c>
      <c r="B2693" s="411">
        <v>8600</v>
      </c>
      <c r="C2693" s="411">
        <v>9000</v>
      </c>
      <c r="D2693" s="412">
        <f t="shared" ref="D2693" si="553">AVERAGE(B2693:C2693)</f>
        <v>8800</v>
      </c>
    </row>
    <row r="2694" spans="1:6" ht="15" customHeight="1">
      <c r="A2694" s="3">
        <v>42874</v>
      </c>
      <c r="B2694" s="411">
        <v>8600</v>
      </c>
      <c r="C2694" s="411">
        <v>9000</v>
      </c>
      <c r="D2694" s="412">
        <f t="shared" ref="D2694" si="554">AVERAGE(B2694:C2694)</f>
        <v>8800</v>
      </c>
    </row>
    <row r="2695" spans="1:6" ht="15" customHeight="1">
      <c r="A2695" s="3">
        <v>42877</v>
      </c>
      <c r="B2695" s="411">
        <v>8600</v>
      </c>
      <c r="C2695" s="411">
        <v>9000</v>
      </c>
      <c r="D2695" s="412">
        <f t="shared" ref="D2695" si="555">AVERAGE(B2695:C2695)</f>
        <v>8800</v>
      </c>
    </row>
    <row r="2696" spans="1:6" ht="15" customHeight="1">
      <c r="A2696" s="3">
        <v>42878</v>
      </c>
      <c r="B2696" s="411">
        <v>8600</v>
      </c>
      <c r="C2696" s="411">
        <v>9000</v>
      </c>
      <c r="D2696" s="412">
        <f t="shared" ref="D2696" si="556">AVERAGE(B2696:C2696)</f>
        <v>8800</v>
      </c>
    </row>
    <row r="2697" spans="1:6" ht="15" customHeight="1">
      <c r="A2697" s="3">
        <v>42879</v>
      </c>
      <c r="B2697" s="411">
        <v>8600</v>
      </c>
      <c r="C2697" s="411">
        <v>9000</v>
      </c>
      <c r="D2697" s="412">
        <f t="shared" ref="D2697" si="557">AVERAGE(B2697:C2697)</f>
        <v>8800</v>
      </c>
    </row>
    <row r="2698" spans="1:6" ht="15" customHeight="1">
      <c r="A2698" s="3">
        <v>42880</v>
      </c>
      <c r="B2698" s="411">
        <v>8600</v>
      </c>
      <c r="C2698" s="411">
        <v>9000</v>
      </c>
      <c r="D2698" s="412">
        <f t="shared" ref="D2698" si="558">AVERAGE(B2698:C2698)</f>
        <v>8800</v>
      </c>
    </row>
    <row r="2699" spans="1:6" ht="15" customHeight="1">
      <c r="A2699" s="3">
        <v>42881</v>
      </c>
      <c r="B2699" s="420">
        <v>8600</v>
      </c>
      <c r="C2699" s="420">
        <v>9000</v>
      </c>
      <c r="D2699" s="421">
        <f t="shared" ref="D2699" si="559">AVERAGE(B2699:C2699)</f>
        <v>8800</v>
      </c>
    </row>
    <row r="2700" spans="1:6" ht="15" customHeight="1">
      <c r="A2700" s="3">
        <v>42884</v>
      </c>
      <c r="B2700" s="767" t="s">
        <v>90</v>
      </c>
      <c r="C2700" s="767"/>
      <c r="D2700" s="767"/>
    </row>
    <row r="2701" spans="1:6" ht="15" customHeight="1">
      <c r="A2701" s="3">
        <v>42885</v>
      </c>
      <c r="B2701" s="411">
        <v>8600</v>
      </c>
      <c r="C2701" s="411">
        <v>9000</v>
      </c>
      <c r="D2701" s="412">
        <f t="shared" ref="D2701" si="560">AVERAGE(B2701:C2701)</f>
        <v>8800</v>
      </c>
    </row>
    <row r="2702" spans="1:6" ht="15" customHeight="1" thickBot="1">
      <c r="A2702" s="11">
        <v>42886</v>
      </c>
      <c r="B2702" s="416">
        <v>8600</v>
      </c>
      <c r="C2702" s="416">
        <v>9000</v>
      </c>
      <c r="D2702" s="417">
        <f t="shared" ref="D2702:D2703" si="561">AVERAGE(B2702:C2702)</f>
        <v>8800</v>
      </c>
      <c r="E2702" s="435">
        <f>AVERAGE(D2680:D2702)</f>
        <v>8950</v>
      </c>
      <c r="F2702" s="435">
        <f>AVERAGE(D2596:D2702)</f>
        <v>8274.7087378640772</v>
      </c>
    </row>
    <row r="2703" spans="1:6" ht="15" customHeight="1">
      <c r="A2703" s="3">
        <v>42887</v>
      </c>
      <c r="B2703" s="411">
        <v>8800</v>
      </c>
      <c r="C2703" s="411">
        <v>9150</v>
      </c>
      <c r="D2703" s="412">
        <f t="shared" si="561"/>
        <v>8975</v>
      </c>
    </row>
    <row r="2704" spans="1:6" ht="15" customHeight="1">
      <c r="A2704" s="3">
        <v>42888</v>
      </c>
      <c r="B2704" s="411">
        <v>8800</v>
      </c>
      <c r="C2704" s="411">
        <v>9150</v>
      </c>
      <c r="D2704" s="412">
        <f t="shared" ref="D2704" si="562">AVERAGE(B2704:C2704)</f>
        <v>8975</v>
      </c>
    </row>
    <row r="2705" spans="1:4" ht="15" customHeight="1">
      <c r="A2705" s="3">
        <v>42891</v>
      </c>
      <c r="B2705" s="411">
        <v>8800</v>
      </c>
      <c r="C2705" s="411">
        <v>9150</v>
      </c>
      <c r="D2705" s="412">
        <f t="shared" ref="D2705" si="563">AVERAGE(B2705:C2705)</f>
        <v>8975</v>
      </c>
    </row>
    <row r="2706" spans="1:4" ht="15" customHeight="1">
      <c r="A2706" s="3">
        <v>42892</v>
      </c>
      <c r="B2706" s="411">
        <v>8800</v>
      </c>
      <c r="C2706" s="411">
        <v>9150</v>
      </c>
      <c r="D2706" s="412">
        <f t="shared" ref="D2706:D2707" si="564">AVERAGE(B2706:C2706)</f>
        <v>8975</v>
      </c>
    </row>
    <row r="2707" spans="1:4" ht="15" customHeight="1">
      <c r="A2707" s="3">
        <v>42893</v>
      </c>
      <c r="B2707" s="411">
        <v>8800</v>
      </c>
      <c r="C2707" s="411">
        <v>9000</v>
      </c>
      <c r="D2707" s="412">
        <f t="shared" si="564"/>
        <v>8900</v>
      </c>
    </row>
    <row r="2708" spans="1:4" ht="15" customHeight="1">
      <c r="A2708" s="3">
        <v>42894</v>
      </c>
      <c r="B2708" s="411">
        <v>8800</v>
      </c>
      <c r="C2708" s="411">
        <v>9000</v>
      </c>
      <c r="D2708" s="412">
        <f t="shared" ref="D2708:D2709" si="565">AVERAGE(B2708:C2708)</f>
        <v>8900</v>
      </c>
    </row>
    <row r="2709" spans="1:4" ht="15" customHeight="1">
      <c r="A2709" s="3">
        <v>42895</v>
      </c>
      <c r="B2709" s="411">
        <v>8650</v>
      </c>
      <c r="C2709" s="411">
        <v>8950</v>
      </c>
      <c r="D2709" s="412">
        <f t="shared" si="565"/>
        <v>8800</v>
      </c>
    </row>
    <row r="2710" spans="1:4" ht="15" customHeight="1">
      <c r="A2710" s="3">
        <v>42898</v>
      </c>
      <c r="B2710" s="411">
        <v>8650</v>
      </c>
      <c r="C2710" s="411">
        <v>8950</v>
      </c>
      <c r="D2710" s="412">
        <f t="shared" ref="D2710" si="566">AVERAGE(B2710:C2710)</f>
        <v>8800</v>
      </c>
    </row>
    <row r="2711" spans="1:4" ht="15" customHeight="1">
      <c r="A2711" s="3">
        <v>42899</v>
      </c>
      <c r="B2711" s="411">
        <v>8650</v>
      </c>
      <c r="C2711" s="411">
        <v>8950</v>
      </c>
      <c r="D2711" s="412">
        <f t="shared" ref="D2711" si="567">AVERAGE(B2711:C2711)</f>
        <v>8800</v>
      </c>
    </row>
    <row r="2712" spans="1:4" ht="15" customHeight="1">
      <c r="A2712" s="3">
        <v>42900</v>
      </c>
      <c r="B2712" s="411">
        <v>8650</v>
      </c>
      <c r="C2712" s="411">
        <v>8950</v>
      </c>
      <c r="D2712" s="412">
        <f t="shared" ref="D2712" si="568">AVERAGE(B2712:C2712)</f>
        <v>8800</v>
      </c>
    </row>
    <row r="2713" spans="1:4" ht="15" customHeight="1">
      <c r="A2713" s="3">
        <v>42901</v>
      </c>
      <c r="B2713" s="411">
        <v>8650</v>
      </c>
      <c r="C2713" s="411">
        <v>8950</v>
      </c>
      <c r="D2713" s="412">
        <f t="shared" ref="D2713" si="569">AVERAGE(B2713:C2713)</f>
        <v>8800</v>
      </c>
    </row>
    <row r="2714" spans="1:4" ht="15" customHeight="1">
      <c r="A2714" s="3">
        <v>42902</v>
      </c>
      <c r="B2714" s="411">
        <v>8650</v>
      </c>
      <c r="C2714" s="411">
        <v>8950</v>
      </c>
      <c r="D2714" s="412">
        <f t="shared" ref="D2714:D2715" si="570">AVERAGE(B2714:C2714)</f>
        <v>8800</v>
      </c>
    </row>
    <row r="2715" spans="1:4" ht="15" customHeight="1">
      <c r="A2715" s="3">
        <v>42905</v>
      </c>
      <c r="B2715" s="411">
        <v>8650</v>
      </c>
      <c r="C2715" s="411">
        <v>8950</v>
      </c>
      <c r="D2715" s="412">
        <f t="shared" si="570"/>
        <v>8800</v>
      </c>
    </row>
    <row r="2716" spans="1:4" ht="15" customHeight="1">
      <c r="A2716" s="3">
        <v>42906</v>
      </c>
      <c r="B2716" s="411">
        <v>8650</v>
      </c>
      <c r="C2716" s="411">
        <v>8950</v>
      </c>
      <c r="D2716" s="412">
        <f t="shared" ref="D2716" si="571">AVERAGE(B2716:C2716)</f>
        <v>8800</v>
      </c>
    </row>
    <row r="2717" spans="1:4" ht="15" customHeight="1">
      <c r="A2717" s="3">
        <v>42907</v>
      </c>
      <c r="B2717" s="411">
        <v>8650</v>
      </c>
      <c r="C2717" s="411">
        <v>8950</v>
      </c>
      <c r="D2717" s="412">
        <f t="shared" ref="D2717" si="572">AVERAGE(B2717:C2717)</f>
        <v>8800</v>
      </c>
    </row>
    <row r="2718" spans="1:4" ht="15" customHeight="1">
      <c r="A2718" s="3">
        <v>42908</v>
      </c>
      <c r="B2718" s="411">
        <v>8650</v>
      </c>
      <c r="C2718" s="411">
        <v>8950</v>
      </c>
      <c r="D2718" s="412">
        <f t="shared" ref="D2718:D2719" si="573">AVERAGE(B2718:C2718)</f>
        <v>8800</v>
      </c>
    </row>
    <row r="2719" spans="1:4" ht="15" customHeight="1">
      <c r="A2719" s="3">
        <v>42909</v>
      </c>
      <c r="B2719" s="411">
        <v>8400</v>
      </c>
      <c r="C2719" s="411">
        <v>8800</v>
      </c>
      <c r="D2719" s="412">
        <f t="shared" si="573"/>
        <v>8600</v>
      </c>
    </row>
    <row r="2720" spans="1:4" ht="15" customHeight="1">
      <c r="A2720" s="3">
        <v>42912</v>
      </c>
      <c r="B2720" s="411">
        <v>8400</v>
      </c>
      <c r="C2720" s="411">
        <v>8800</v>
      </c>
      <c r="D2720" s="412">
        <f t="shared" ref="D2720" si="574">AVERAGE(B2720:C2720)</f>
        <v>8600</v>
      </c>
    </row>
    <row r="2721" spans="1:6" ht="15" customHeight="1">
      <c r="A2721" s="3">
        <v>42913</v>
      </c>
      <c r="B2721" s="411">
        <v>8400</v>
      </c>
      <c r="C2721" s="411">
        <v>8800</v>
      </c>
      <c r="D2721" s="412">
        <f t="shared" ref="D2721:D2722" si="575">AVERAGE(B2721:C2721)</f>
        <v>8600</v>
      </c>
    </row>
    <row r="2722" spans="1:6" ht="15" customHeight="1">
      <c r="A2722" s="3">
        <v>42914</v>
      </c>
      <c r="B2722" s="411">
        <v>8400</v>
      </c>
      <c r="C2722" s="411">
        <v>8550</v>
      </c>
      <c r="D2722" s="412">
        <f t="shared" si="575"/>
        <v>8475</v>
      </c>
    </row>
    <row r="2723" spans="1:6" ht="15" customHeight="1">
      <c r="A2723" s="3">
        <v>42915</v>
      </c>
      <c r="B2723" s="411">
        <v>8400</v>
      </c>
      <c r="C2723" s="411">
        <v>8550</v>
      </c>
      <c r="D2723" s="412">
        <f t="shared" ref="D2723" si="576">AVERAGE(B2723:C2723)</f>
        <v>8475</v>
      </c>
    </row>
    <row r="2724" spans="1:6" ht="15" customHeight="1" thickBot="1">
      <c r="A2724" s="11">
        <v>42916</v>
      </c>
      <c r="B2724" s="416">
        <v>8400</v>
      </c>
      <c r="C2724" s="416">
        <v>8550</v>
      </c>
      <c r="D2724" s="417">
        <f t="shared" ref="D2724:D2725" si="577">AVERAGE(B2724:C2724)</f>
        <v>8475</v>
      </c>
      <c r="E2724" s="435">
        <f>AVERAGE(D2703:D2724)</f>
        <v>8769.318181818182</v>
      </c>
      <c r="F2724" s="435">
        <f>AVERAGE(D2596:D2724)</f>
        <v>8361.76</v>
      </c>
    </row>
    <row r="2725" spans="1:6" ht="15" customHeight="1">
      <c r="A2725" s="3">
        <v>42919</v>
      </c>
      <c r="B2725" s="411">
        <v>8100</v>
      </c>
      <c r="C2725" s="411">
        <v>8400</v>
      </c>
      <c r="D2725" s="412">
        <f t="shared" si="577"/>
        <v>8250</v>
      </c>
    </row>
    <row r="2726" spans="1:6" ht="15" customHeight="1">
      <c r="A2726" s="3">
        <v>42920</v>
      </c>
      <c r="B2726" s="411">
        <v>8100</v>
      </c>
      <c r="C2726" s="411">
        <v>8400</v>
      </c>
      <c r="D2726" s="412">
        <f t="shared" ref="D2726:D2727" si="578">AVERAGE(B2726:C2726)</f>
        <v>8250</v>
      </c>
    </row>
    <row r="2727" spans="1:6" ht="15" customHeight="1">
      <c r="A2727" s="3">
        <v>42921</v>
      </c>
      <c r="B2727" s="411">
        <v>8050</v>
      </c>
      <c r="C2727" s="411">
        <v>8300</v>
      </c>
      <c r="D2727" s="412">
        <f t="shared" si="578"/>
        <v>8175</v>
      </c>
    </row>
    <row r="2728" spans="1:6" ht="15" customHeight="1">
      <c r="A2728" s="3">
        <v>42922</v>
      </c>
      <c r="B2728" s="411">
        <v>8050</v>
      </c>
      <c r="C2728" s="411">
        <v>8300</v>
      </c>
      <c r="D2728" s="412">
        <f t="shared" ref="D2728:D2729" si="579">AVERAGE(B2728:C2728)</f>
        <v>8175</v>
      </c>
    </row>
    <row r="2729" spans="1:6" ht="15" customHeight="1">
      <c r="A2729" s="3">
        <v>42923</v>
      </c>
      <c r="B2729" s="411">
        <v>7950</v>
      </c>
      <c r="C2729" s="411">
        <v>8200</v>
      </c>
      <c r="D2729" s="412">
        <f t="shared" si="579"/>
        <v>8075</v>
      </c>
    </row>
    <row r="2730" spans="1:6" ht="15" customHeight="1">
      <c r="A2730" s="3">
        <v>42926</v>
      </c>
      <c r="B2730" s="411">
        <v>7950</v>
      </c>
      <c r="C2730" s="411">
        <v>8200</v>
      </c>
      <c r="D2730" s="412">
        <f t="shared" ref="D2730" si="580">AVERAGE(B2730:C2730)</f>
        <v>8075</v>
      </c>
    </row>
    <row r="2731" spans="1:6" ht="15" customHeight="1">
      <c r="A2731" s="3">
        <v>42927</v>
      </c>
      <c r="B2731" s="411">
        <v>7950</v>
      </c>
      <c r="C2731" s="411">
        <v>8200</v>
      </c>
      <c r="D2731" s="412">
        <f t="shared" ref="D2731" si="581">AVERAGE(B2731:C2731)</f>
        <v>8075</v>
      </c>
    </row>
    <row r="2732" spans="1:6" ht="15" customHeight="1">
      <c r="A2732" s="3">
        <v>42928</v>
      </c>
      <c r="B2732" s="411">
        <v>7950</v>
      </c>
      <c r="C2732" s="411">
        <v>8200</v>
      </c>
      <c r="D2732" s="412">
        <f t="shared" ref="D2732:D2734" si="582">AVERAGE(B2732:C2732)</f>
        <v>8075</v>
      </c>
    </row>
    <row r="2733" spans="1:6" ht="15" customHeight="1">
      <c r="A2733" s="3">
        <v>42929</v>
      </c>
      <c r="B2733" s="411">
        <v>7750</v>
      </c>
      <c r="C2733" s="411">
        <v>8100</v>
      </c>
      <c r="D2733" s="412">
        <f t="shared" si="582"/>
        <v>7925</v>
      </c>
    </row>
    <row r="2734" spans="1:6" ht="15" customHeight="1">
      <c r="A2734" s="3">
        <v>42930</v>
      </c>
      <c r="B2734" s="411">
        <v>7750</v>
      </c>
      <c r="C2734" s="411">
        <v>8150</v>
      </c>
      <c r="D2734" s="412">
        <f t="shared" si="582"/>
        <v>7950</v>
      </c>
    </row>
    <row r="2735" spans="1:6" ht="15" customHeight="1">
      <c r="A2735" s="3">
        <v>42933</v>
      </c>
      <c r="B2735" s="411">
        <v>7750</v>
      </c>
      <c r="C2735" s="411">
        <v>8150</v>
      </c>
      <c r="D2735" s="412">
        <f t="shared" ref="D2735" si="583">AVERAGE(B2735:C2735)</f>
        <v>7950</v>
      </c>
    </row>
    <row r="2736" spans="1:6" ht="15" customHeight="1">
      <c r="A2736" s="3">
        <v>42934</v>
      </c>
      <c r="B2736" s="411">
        <v>7750</v>
      </c>
      <c r="C2736" s="411">
        <v>8150</v>
      </c>
      <c r="D2736" s="412">
        <f t="shared" ref="D2736" si="584">AVERAGE(B2736:C2736)</f>
        <v>7950</v>
      </c>
    </row>
    <row r="2737" spans="1:6" ht="15" customHeight="1">
      <c r="A2737" s="3">
        <v>42935</v>
      </c>
      <c r="B2737" s="411">
        <v>7750</v>
      </c>
      <c r="C2737" s="411">
        <v>8150</v>
      </c>
      <c r="D2737" s="412">
        <f t="shared" ref="D2737" si="585">AVERAGE(B2737:C2737)</f>
        <v>7950</v>
      </c>
    </row>
    <row r="2738" spans="1:6" ht="15" customHeight="1">
      <c r="A2738" s="3">
        <v>42936</v>
      </c>
      <c r="B2738" s="411">
        <v>7750</v>
      </c>
      <c r="C2738" s="411">
        <v>8150</v>
      </c>
      <c r="D2738" s="412">
        <f t="shared" ref="D2738" si="586">AVERAGE(B2738:C2738)</f>
        <v>7950</v>
      </c>
    </row>
    <row r="2739" spans="1:6" ht="15" customHeight="1">
      <c r="A2739" s="3">
        <v>42937</v>
      </c>
      <c r="B2739" s="411">
        <v>7750</v>
      </c>
      <c r="C2739" s="411">
        <v>8150</v>
      </c>
      <c r="D2739" s="412">
        <f t="shared" ref="D2739" si="587">AVERAGE(B2739:C2739)</f>
        <v>7950</v>
      </c>
    </row>
    <row r="2740" spans="1:6" ht="15" customHeight="1">
      <c r="A2740" s="3">
        <v>42940</v>
      </c>
      <c r="B2740" s="411">
        <v>7750</v>
      </c>
      <c r="C2740" s="411">
        <v>8150</v>
      </c>
      <c r="D2740" s="412">
        <f t="shared" ref="D2740" si="588">AVERAGE(B2740:C2740)</f>
        <v>7950</v>
      </c>
    </row>
    <row r="2741" spans="1:6" ht="15" customHeight="1">
      <c r="A2741" s="3">
        <v>42941</v>
      </c>
      <c r="B2741" s="411">
        <v>7750</v>
      </c>
      <c r="C2741" s="411">
        <v>8150</v>
      </c>
      <c r="D2741" s="412">
        <f t="shared" ref="D2741:D2742" si="589">AVERAGE(B2741:C2741)</f>
        <v>7950</v>
      </c>
    </row>
    <row r="2742" spans="1:6" ht="15" customHeight="1">
      <c r="A2742" s="3">
        <v>42942</v>
      </c>
      <c r="B2742" s="411">
        <v>7800</v>
      </c>
      <c r="C2742" s="411">
        <v>8200</v>
      </c>
      <c r="D2742" s="412">
        <f t="shared" si="589"/>
        <v>8000</v>
      </c>
    </row>
    <row r="2743" spans="1:6" ht="15" customHeight="1">
      <c r="A2743" s="3">
        <v>42943</v>
      </c>
      <c r="B2743" s="411">
        <v>7800</v>
      </c>
      <c r="C2743" s="411">
        <v>8200</v>
      </c>
      <c r="D2743" s="412">
        <f t="shared" ref="D2743" si="590">AVERAGE(B2743:C2743)</f>
        <v>8000</v>
      </c>
    </row>
    <row r="2744" spans="1:6" ht="15" customHeight="1">
      <c r="A2744" s="3">
        <v>42944</v>
      </c>
      <c r="B2744" s="411">
        <v>7800</v>
      </c>
      <c r="C2744" s="411">
        <v>8200</v>
      </c>
      <c r="D2744" s="412">
        <f t="shared" ref="D2744" si="591">AVERAGE(B2744:C2744)</f>
        <v>8000</v>
      </c>
    </row>
    <row r="2745" spans="1:6" ht="15" customHeight="1" thickBot="1">
      <c r="A2745" s="11">
        <v>42947</v>
      </c>
      <c r="B2745" s="416">
        <v>7800</v>
      </c>
      <c r="C2745" s="416">
        <v>8200</v>
      </c>
      <c r="D2745" s="417">
        <f t="shared" ref="D2745" si="592">AVERAGE(B2745:C2745)</f>
        <v>8000</v>
      </c>
      <c r="E2745" s="435">
        <f>AVERAGE(D2725:D2745)</f>
        <v>8032.1428571428569</v>
      </c>
      <c r="F2745" s="435">
        <f>AVERAGE(D2596:D2745)</f>
        <v>8314.3493150684935</v>
      </c>
    </row>
    <row r="2746" spans="1:6" ht="15" customHeight="1">
      <c r="A2746" s="3">
        <v>42948</v>
      </c>
      <c r="B2746" s="438">
        <v>7800</v>
      </c>
      <c r="C2746" s="438">
        <v>8200</v>
      </c>
      <c r="D2746" s="490">
        <f t="shared" ref="D2746:D2747" si="593">AVERAGE(B2746:C2746)</f>
        <v>8000</v>
      </c>
    </row>
    <row r="2747" spans="1:6" ht="15" customHeight="1">
      <c r="A2747" s="3">
        <v>42949</v>
      </c>
      <c r="B2747" s="411">
        <v>7850</v>
      </c>
      <c r="C2747" s="411">
        <v>8250</v>
      </c>
      <c r="D2747" s="412">
        <f t="shared" si="593"/>
        <v>8050</v>
      </c>
    </row>
    <row r="2748" spans="1:6" ht="15" customHeight="1">
      <c r="A2748" s="3">
        <v>42950</v>
      </c>
      <c r="B2748" s="411">
        <v>7850</v>
      </c>
      <c r="C2748" s="411">
        <v>8250</v>
      </c>
      <c r="D2748" s="412">
        <f t="shared" ref="D2748:D2749" si="594">AVERAGE(B2748:C2748)</f>
        <v>8050</v>
      </c>
    </row>
    <row r="2749" spans="1:6" ht="15" customHeight="1">
      <c r="A2749" s="3">
        <v>42951</v>
      </c>
      <c r="B2749" s="411">
        <v>8150</v>
      </c>
      <c r="C2749" s="411">
        <v>8450</v>
      </c>
      <c r="D2749" s="412">
        <f t="shared" si="594"/>
        <v>8300</v>
      </c>
    </row>
    <row r="2750" spans="1:6" ht="15" customHeight="1">
      <c r="A2750" s="3">
        <v>42954</v>
      </c>
      <c r="B2750" s="411">
        <v>8150</v>
      </c>
      <c r="C2750" s="411">
        <v>8450</v>
      </c>
      <c r="D2750" s="412">
        <f t="shared" ref="D2750" si="595">AVERAGE(B2750:C2750)</f>
        <v>8300</v>
      </c>
    </row>
    <row r="2751" spans="1:6" ht="15" customHeight="1">
      <c r="A2751" s="3">
        <v>42955</v>
      </c>
      <c r="B2751" s="411">
        <v>8150</v>
      </c>
      <c r="C2751" s="411">
        <v>8450</v>
      </c>
      <c r="D2751" s="412">
        <f t="shared" ref="D2751" si="596">AVERAGE(B2751:C2751)</f>
        <v>8300</v>
      </c>
    </row>
    <row r="2752" spans="1:6" ht="15" customHeight="1">
      <c r="A2752" s="3">
        <v>42956</v>
      </c>
      <c r="B2752" s="411">
        <v>8150</v>
      </c>
      <c r="C2752" s="411">
        <v>8450</v>
      </c>
      <c r="D2752" s="412">
        <f t="shared" ref="D2752" si="597">AVERAGE(B2752:C2752)</f>
        <v>8300</v>
      </c>
    </row>
    <row r="2753" spans="1:6" ht="15" customHeight="1">
      <c r="A2753" s="3">
        <v>42957</v>
      </c>
      <c r="B2753" s="411">
        <v>8150</v>
      </c>
      <c r="C2753" s="411">
        <v>8450</v>
      </c>
      <c r="D2753" s="412">
        <f t="shared" ref="D2753" si="598">AVERAGE(B2753:C2753)</f>
        <v>8300</v>
      </c>
    </row>
    <row r="2754" spans="1:6" ht="15" customHeight="1">
      <c r="A2754" s="3">
        <v>42958</v>
      </c>
      <c r="B2754" s="411">
        <v>8150</v>
      </c>
      <c r="C2754" s="411">
        <v>8450</v>
      </c>
      <c r="D2754" s="412">
        <f t="shared" ref="D2754" si="599">AVERAGE(B2754:C2754)</f>
        <v>8300</v>
      </c>
    </row>
    <row r="2755" spans="1:6" ht="15" customHeight="1">
      <c r="A2755" s="3">
        <v>42961</v>
      </c>
      <c r="B2755" s="411">
        <v>8150</v>
      </c>
      <c r="C2755" s="411">
        <v>8450</v>
      </c>
      <c r="D2755" s="412">
        <f t="shared" ref="D2755:D2756" si="600">AVERAGE(B2755:C2755)</f>
        <v>8300</v>
      </c>
    </row>
    <row r="2756" spans="1:6" ht="15" customHeight="1">
      <c r="A2756" s="3">
        <v>42962</v>
      </c>
      <c r="B2756" s="411">
        <v>8200</v>
      </c>
      <c r="C2756" s="411">
        <v>8500</v>
      </c>
      <c r="D2756" s="412">
        <f t="shared" si="600"/>
        <v>8350</v>
      </c>
    </row>
    <row r="2757" spans="1:6" ht="15" customHeight="1">
      <c r="A2757" s="3">
        <v>42963</v>
      </c>
      <c r="B2757" s="411">
        <v>8200</v>
      </c>
      <c r="C2757" s="411">
        <v>8500</v>
      </c>
      <c r="D2757" s="412">
        <f t="shared" ref="D2757" si="601">AVERAGE(B2757:C2757)</f>
        <v>8350</v>
      </c>
    </row>
    <row r="2758" spans="1:6" ht="15" customHeight="1">
      <c r="A2758" s="3">
        <v>42964</v>
      </c>
      <c r="B2758" s="411">
        <v>8200</v>
      </c>
      <c r="C2758" s="411">
        <v>8500</v>
      </c>
      <c r="D2758" s="412">
        <f t="shared" ref="D2758:D2759" si="602">AVERAGE(B2758:C2758)</f>
        <v>8350</v>
      </c>
    </row>
    <row r="2759" spans="1:6" ht="15" customHeight="1">
      <c r="A2759" s="3">
        <v>42965</v>
      </c>
      <c r="B2759" s="411">
        <v>8300</v>
      </c>
      <c r="C2759" s="411">
        <v>8650</v>
      </c>
      <c r="D2759" s="412">
        <f t="shared" si="602"/>
        <v>8475</v>
      </c>
    </row>
    <row r="2760" spans="1:6" ht="15" customHeight="1">
      <c r="A2760" s="3">
        <v>42968</v>
      </c>
      <c r="B2760" s="411">
        <v>8300</v>
      </c>
      <c r="C2760" s="411">
        <v>8650</v>
      </c>
      <c r="D2760" s="412">
        <f t="shared" ref="D2760" si="603">AVERAGE(B2760:C2760)</f>
        <v>8475</v>
      </c>
    </row>
    <row r="2761" spans="1:6" ht="15" customHeight="1">
      <c r="A2761" s="3">
        <v>42969</v>
      </c>
      <c r="B2761" s="411">
        <v>8300</v>
      </c>
      <c r="C2761" s="411">
        <v>8650</v>
      </c>
      <c r="D2761" s="412">
        <f t="shared" ref="D2761:D2763" si="604">AVERAGE(B2761:C2761)</f>
        <v>8475</v>
      </c>
    </row>
    <row r="2762" spans="1:6" ht="15" customHeight="1">
      <c r="A2762" s="3">
        <v>42970</v>
      </c>
      <c r="B2762" s="411">
        <v>8300</v>
      </c>
      <c r="C2762" s="411">
        <v>8650</v>
      </c>
      <c r="D2762" s="412">
        <f t="shared" si="604"/>
        <v>8475</v>
      </c>
    </row>
    <row r="2763" spans="1:6" ht="15" customHeight="1">
      <c r="A2763" s="3">
        <v>42971</v>
      </c>
      <c r="B2763" s="411">
        <v>8350</v>
      </c>
      <c r="C2763" s="411">
        <v>8700</v>
      </c>
      <c r="D2763" s="412">
        <f t="shared" si="604"/>
        <v>8525</v>
      </c>
    </row>
    <row r="2764" spans="1:6" ht="15" customHeight="1">
      <c r="A2764" s="3">
        <v>42972</v>
      </c>
      <c r="B2764" s="411">
        <v>8350</v>
      </c>
      <c r="C2764" s="411">
        <v>8700</v>
      </c>
      <c r="D2764" s="412">
        <f t="shared" ref="D2764" si="605">AVERAGE(B2764:C2764)</f>
        <v>8525</v>
      </c>
    </row>
    <row r="2765" spans="1:6" ht="15" customHeight="1">
      <c r="A2765" s="3">
        <v>42975</v>
      </c>
      <c r="B2765" s="763" t="s">
        <v>91</v>
      </c>
      <c r="C2765" s="763"/>
      <c r="D2765" s="763"/>
    </row>
    <row r="2766" spans="1:6" ht="15" customHeight="1">
      <c r="A2766" s="3">
        <v>42976</v>
      </c>
      <c r="B2766" s="411">
        <v>8350</v>
      </c>
      <c r="C2766" s="411">
        <v>8700</v>
      </c>
      <c r="D2766" s="412">
        <f t="shared" ref="D2766:D2767" si="606">AVERAGE(B2766:C2766)</f>
        <v>8525</v>
      </c>
    </row>
    <row r="2767" spans="1:6" ht="15" customHeight="1">
      <c r="A2767" s="3">
        <v>42977</v>
      </c>
      <c r="B2767" s="411">
        <v>8350</v>
      </c>
      <c r="C2767" s="411">
        <v>8650</v>
      </c>
      <c r="D2767" s="412">
        <f t="shared" si="606"/>
        <v>8500</v>
      </c>
    </row>
    <row r="2768" spans="1:6" ht="15" customHeight="1" thickBot="1">
      <c r="A2768" s="11">
        <v>42978</v>
      </c>
      <c r="B2768" s="416">
        <v>8350</v>
      </c>
      <c r="C2768" s="416">
        <v>8650</v>
      </c>
      <c r="D2768" s="417">
        <f t="shared" ref="D2768" si="607">AVERAGE(B2768:C2768)</f>
        <v>8500</v>
      </c>
      <c r="E2768" s="435">
        <f>AVERAGE(D2746:D2768)</f>
        <v>8351.136363636364</v>
      </c>
      <c r="F2768" s="435">
        <f>AVERAGE(D2596:D2768)</f>
        <v>8319.1666666666661</v>
      </c>
    </row>
    <row r="2769" spans="1:4" ht="15" customHeight="1">
      <c r="A2769" s="3">
        <v>42979</v>
      </c>
      <c r="B2769" s="438">
        <v>8350</v>
      </c>
      <c r="C2769" s="438">
        <v>8650</v>
      </c>
      <c r="D2769" s="490">
        <f t="shared" ref="D2769" si="608">AVERAGE(B2769:C2769)</f>
        <v>8500</v>
      </c>
    </row>
    <row r="2770" spans="1:4" ht="15" customHeight="1">
      <c r="A2770" s="3">
        <v>42982</v>
      </c>
      <c r="B2770" s="420">
        <v>8350</v>
      </c>
      <c r="C2770" s="420">
        <v>8650</v>
      </c>
      <c r="D2770" s="421">
        <f t="shared" ref="D2770:D2772" si="609">AVERAGE(B2770:C2770)</f>
        <v>8500</v>
      </c>
    </row>
    <row r="2771" spans="1:4" ht="15" customHeight="1">
      <c r="A2771" s="3">
        <v>42983</v>
      </c>
      <c r="B2771" s="411">
        <v>8350</v>
      </c>
      <c r="C2771" s="411">
        <v>8650</v>
      </c>
      <c r="D2771" s="412">
        <f t="shared" si="609"/>
        <v>8500</v>
      </c>
    </row>
    <row r="2772" spans="1:4" ht="15" customHeight="1">
      <c r="A2772" s="3">
        <v>42984</v>
      </c>
      <c r="B2772" s="411">
        <v>8350</v>
      </c>
      <c r="C2772" s="411">
        <v>8650</v>
      </c>
      <c r="D2772" s="412">
        <f t="shared" si="609"/>
        <v>8500</v>
      </c>
    </row>
    <row r="2773" spans="1:4" ht="15" customHeight="1">
      <c r="A2773" s="3">
        <v>42985</v>
      </c>
      <c r="B2773" s="411">
        <v>8350</v>
      </c>
      <c r="C2773" s="411">
        <v>8650</v>
      </c>
      <c r="D2773" s="412">
        <f t="shared" ref="D2773" si="610">AVERAGE(B2773:C2773)</f>
        <v>8500</v>
      </c>
    </row>
    <row r="2774" spans="1:4" ht="15" customHeight="1">
      <c r="A2774" s="3">
        <v>42986</v>
      </c>
      <c r="B2774" s="411">
        <v>8350</v>
      </c>
      <c r="C2774" s="411">
        <v>8650</v>
      </c>
      <c r="D2774" s="412">
        <f t="shared" ref="D2774" si="611">AVERAGE(B2774:C2774)</f>
        <v>8500</v>
      </c>
    </row>
    <row r="2775" spans="1:4" ht="15" customHeight="1">
      <c r="A2775" s="3">
        <v>42989</v>
      </c>
      <c r="B2775" s="411">
        <v>8350</v>
      </c>
      <c r="C2775" s="411">
        <v>8650</v>
      </c>
      <c r="D2775" s="412">
        <f t="shared" ref="D2775" si="612">AVERAGE(B2775:C2775)</f>
        <v>8500</v>
      </c>
    </row>
    <row r="2776" spans="1:4" ht="15" customHeight="1">
      <c r="A2776" s="3">
        <v>42990</v>
      </c>
      <c r="B2776" s="411">
        <v>8350</v>
      </c>
      <c r="C2776" s="411">
        <v>8650</v>
      </c>
      <c r="D2776" s="412">
        <f t="shared" ref="D2776:D2777" si="613">AVERAGE(B2776:C2776)</f>
        <v>8500</v>
      </c>
    </row>
    <row r="2777" spans="1:4" ht="15" customHeight="1">
      <c r="A2777" s="3">
        <v>42991</v>
      </c>
      <c r="B2777" s="411">
        <v>8350</v>
      </c>
      <c r="C2777" s="411">
        <v>8650</v>
      </c>
      <c r="D2777" s="412">
        <f t="shared" si="613"/>
        <v>8500</v>
      </c>
    </row>
    <row r="2778" spans="1:4" ht="15" customHeight="1">
      <c r="A2778" s="3">
        <v>42992</v>
      </c>
      <c r="B2778" s="411">
        <v>8350</v>
      </c>
      <c r="C2778" s="411">
        <v>8650</v>
      </c>
      <c r="D2778" s="412">
        <f t="shared" ref="D2778" si="614">AVERAGE(B2778:C2778)</f>
        <v>8500</v>
      </c>
    </row>
    <row r="2779" spans="1:4" ht="15" customHeight="1">
      <c r="A2779" s="3">
        <v>42993</v>
      </c>
      <c r="B2779" s="411">
        <v>8350</v>
      </c>
      <c r="C2779" s="411">
        <v>8650</v>
      </c>
      <c r="D2779" s="412">
        <f t="shared" ref="D2779" si="615">AVERAGE(B2779:C2779)</f>
        <v>8500</v>
      </c>
    </row>
    <row r="2780" spans="1:4" ht="15" customHeight="1">
      <c r="A2780" s="3">
        <v>42996</v>
      </c>
      <c r="B2780" s="411">
        <v>8350</v>
      </c>
      <c r="C2780" s="411">
        <v>8650</v>
      </c>
      <c r="D2780" s="412">
        <f t="shared" ref="D2780" si="616">AVERAGE(B2780:C2780)</f>
        <v>8500</v>
      </c>
    </row>
    <row r="2781" spans="1:4" ht="15" customHeight="1">
      <c r="A2781" s="3">
        <v>42997</v>
      </c>
      <c r="B2781" s="411">
        <v>8350</v>
      </c>
      <c r="C2781" s="411">
        <v>8650</v>
      </c>
      <c r="D2781" s="412">
        <f t="shared" ref="D2781" si="617">AVERAGE(B2781:C2781)</f>
        <v>8500</v>
      </c>
    </row>
    <row r="2782" spans="1:4" ht="15" customHeight="1">
      <c r="A2782" s="3">
        <v>42998</v>
      </c>
      <c r="B2782" s="411">
        <v>8350</v>
      </c>
      <c r="C2782" s="411">
        <v>8650</v>
      </c>
      <c r="D2782" s="412">
        <f t="shared" ref="D2782" si="618">AVERAGE(B2782:C2782)</f>
        <v>8500</v>
      </c>
    </row>
    <row r="2783" spans="1:4" ht="15" customHeight="1">
      <c r="A2783" s="3">
        <v>42999</v>
      </c>
      <c r="B2783" s="411">
        <v>8350</v>
      </c>
      <c r="C2783" s="411">
        <v>8650</v>
      </c>
      <c r="D2783" s="412">
        <f t="shared" ref="D2783:D2784" si="619">AVERAGE(B2783:C2783)</f>
        <v>8500</v>
      </c>
    </row>
    <row r="2784" spans="1:4" ht="15" customHeight="1">
      <c r="A2784" s="3">
        <v>43000</v>
      </c>
      <c r="B2784" s="411">
        <v>8350</v>
      </c>
      <c r="C2784" s="411">
        <v>8600</v>
      </c>
      <c r="D2784" s="412">
        <f t="shared" si="619"/>
        <v>8475</v>
      </c>
    </row>
    <row r="2785" spans="1:6" ht="15" customHeight="1">
      <c r="A2785" s="3">
        <v>43003</v>
      </c>
      <c r="B2785" s="411">
        <v>8350</v>
      </c>
      <c r="C2785" s="411">
        <v>8600</v>
      </c>
      <c r="D2785" s="412">
        <f t="shared" ref="D2785" si="620">AVERAGE(B2785:C2785)</f>
        <v>8475</v>
      </c>
    </row>
    <row r="2786" spans="1:6" ht="15" customHeight="1">
      <c r="A2786" s="3">
        <v>43004</v>
      </c>
      <c r="B2786" s="411">
        <v>8350</v>
      </c>
      <c r="C2786" s="411">
        <v>8600</v>
      </c>
      <c r="D2786" s="412">
        <f t="shared" ref="D2786:D2787" si="621">AVERAGE(B2786:C2786)</f>
        <v>8475</v>
      </c>
    </row>
    <row r="2787" spans="1:6" ht="15" customHeight="1">
      <c r="A2787" s="3">
        <v>43005</v>
      </c>
      <c r="B2787" s="411">
        <v>8250</v>
      </c>
      <c r="C2787" s="411">
        <v>8450</v>
      </c>
      <c r="D2787" s="412">
        <f t="shared" si="621"/>
        <v>8350</v>
      </c>
    </row>
    <row r="2788" spans="1:6" ht="15" customHeight="1">
      <c r="A2788" s="3">
        <v>43006</v>
      </c>
      <c r="B2788" s="411">
        <v>8250</v>
      </c>
      <c r="C2788" s="411">
        <v>8450</v>
      </c>
      <c r="D2788" s="412">
        <f>AVERAGE(B2788:C2788)</f>
        <v>8350</v>
      </c>
    </row>
    <row r="2789" spans="1:6" ht="15" customHeight="1" thickBot="1">
      <c r="A2789" s="11">
        <v>43007</v>
      </c>
      <c r="B2789" s="416">
        <v>8250</v>
      </c>
      <c r="C2789" s="416">
        <v>8450</v>
      </c>
      <c r="D2789" s="417">
        <f t="shared" ref="D2789" si="622">AVERAGE(B2789:C2789)</f>
        <v>8350</v>
      </c>
      <c r="E2789" s="435">
        <f>AVERAGE(D2769:D2789)</f>
        <v>8475</v>
      </c>
      <c r="F2789" s="435">
        <f>AVERAGE(D2596:D2789)</f>
        <v>8336.4814814814818</v>
      </c>
    </row>
    <row r="2790" spans="1:6" ht="15" customHeight="1">
      <c r="A2790" s="3">
        <v>43010</v>
      </c>
      <c r="B2790" s="411">
        <v>8250</v>
      </c>
      <c r="C2790" s="411">
        <v>8450</v>
      </c>
      <c r="D2790" s="412">
        <f>AVERAGE(B2790:C2790)</f>
        <v>8350</v>
      </c>
    </row>
    <row r="2791" spans="1:6" ht="15" customHeight="1">
      <c r="A2791" s="3">
        <v>43011</v>
      </c>
      <c r="B2791" s="411">
        <v>8250</v>
      </c>
      <c r="C2791" s="411">
        <v>8450</v>
      </c>
      <c r="D2791" s="412">
        <f t="shared" ref="D2791" si="623">AVERAGE(B2791:C2791)</f>
        <v>8350</v>
      </c>
    </row>
    <row r="2792" spans="1:6" ht="15" customHeight="1">
      <c r="A2792" s="3">
        <v>43012</v>
      </c>
      <c r="B2792" s="411">
        <v>8250</v>
      </c>
      <c r="C2792" s="411">
        <v>8450</v>
      </c>
      <c r="D2792" s="412">
        <f t="shared" ref="D2792" si="624">AVERAGE(B2792:C2792)</f>
        <v>8350</v>
      </c>
    </row>
    <row r="2793" spans="1:6" ht="15" customHeight="1">
      <c r="A2793" s="3">
        <v>43013</v>
      </c>
      <c r="B2793" s="411">
        <v>8250</v>
      </c>
      <c r="C2793" s="411">
        <v>8450</v>
      </c>
      <c r="D2793" s="412">
        <f t="shared" ref="D2793" si="625">AVERAGE(B2793:C2793)</f>
        <v>8350</v>
      </c>
    </row>
    <row r="2794" spans="1:6" ht="15" customHeight="1">
      <c r="A2794" s="3">
        <v>43014</v>
      </c>
      <c r="B2794" s="411">
        <v>8250</v>
      </c>
      <c r="C2794" s="411">
        <v>8450</v>
      </c>
      <c r="D2794" s="412">
        <f t="shared" ref="D2794:D2795" si="626">AVERAGE(B2794:C2794)</f>
        <v>8350</v>
      </c>
    </row>
    <row r="2795" spans="1:6" ht="15" customHeight="1">
      <c r="A2795" s="3">
        <v>43017</v>
      </c>
      <c r="B2795" s="411">
        <v>8150</v>
      </c>
      <c r="C2795" s="411">
        <v>8250</v>
      </c>
      <c r="D2795" s="412">
        <f t="shared" si="626"/>
        <v>8200</v>
      </c>
    </row>
    <row r="2796" spans="1:6" ht="15" customHeight="1">
      <c r="A2796" s="3">
        <v>43018</v>
      </c>
      <c r="B2796" s="411">
        <v>8150</v>
      </c>
      <c r="C2796" s="411">
        <v>8250</v>
      </c>
      <c r="D2796" s="412">
        <f t="shared" ref="D2796" si="627">AVERAGE(B2796:C2796)</f>
        <v>8200</v>
      </c>
    </row>
    <row r="2797" spans="1:6" ht="15" customHeight="1">
      <c r="A2797" s="3">
        <v>43019</v>
      </c>
      <c r="B2797" s="411">
        <v>8150</v>
      </c>
      <c r="C2797" s="411">
        <v>8250</v>
      </c>
      <c r="D2797" s="412">
        <f t="shared" ref="D2797" si="628">AVERAGE(B2797:C2797)</f>
        <v>8200</v>
      </c>
    </row>
    <row r="2798" spans="1:6" ht="15" customHeight="1">
      <c r="A2798" s="3">
        <v>43020</v>
      </c>
      <c r="B2798" s="411">
        <v>8150</v>
      </c>
      <c r="C2798" s="411">
        <v>8250</v>
      </c>
      <c r="D2798" s="412">
        <f t="shared" ref="D2798" si="629">AVERAGE(B2798:C2798)</f>
        <v>8200</v>
      </c>
    </row>
    <row r="2799" spans="1:6" ht="15" customHeight="1">
      <c r="A2799" s="3">
        <v>43021</v>
      </c>
      <c r="B2799" s="411">
        <v>8150</v>
      </c>
      <c r="C2799" s="411">
        <v>8250</v>
      </c>
      <c r="D2799" s="412">
        <f t="shared" ref="D2799" si="630">AVERAGE(B2799:C2799)</f>
        <v>8200</v>
      </c>
    </row>
    <row r="2800" spans="1:6" ht="15" customHeight="1">
      <c r="A2800" s="3">
        <v>43024</v>
      </c>
      <c r="B2800" s="411">
        <v>8150</v>
      </c>
      <c r="C2800" s="411">
        <v>8250</v>
      </c>
      <c r="D2800" s="412">
        <f t="shared" ref="D2800" si="631">AVERAGE(B2800:C2800)</f>
        <v>8200</v>
      </c>
    </row>
    <row r="2801" spans="1:9" ht="15" customHeight="1">
      <c r="A2801" s="3">
        <v>43025</v>
      </c>
      <c r="B2801" s="411">
        <v>8150</v>
      </c>
      <c r="C2801" s="411">
        <v>8250</v>
      </c>
      <c r="D2801" s="412">
        <f t="shared" ref="D2801" si="632">AVERAGE(B2801:C2801)</f>
        <v>8200</v>
      </c>
    </row>
    <row r="2802" spans="1:9" ht="15" customHeight="1">
      <c r="A2802" s="3">
        <v>43026</v>
      </c>
      <c r="B2802" s="411">
        <v>8150</v>
      </c>
      <c r="C2802" s="411">
        <v>8250</v>
      </c>
      <c r="D2802" s="412">
        <f t="shared" ref="D2802" si="633">AVERAGE(B2802:C2802)</f>
        <v>8200</v>
      </c>
    </row>
    <row r="2803" spans="1:9" ht="15" customHeight="1">
      <c r="A2803" s="3">
        <v>43027</v>
      </c>
      <c r="B2803" s="411">
        <v>8150</v>
      </c>
      <c r="C2803" s="411">
        <v>8250</v>
      </c>
      <c r="D2803" s="412">
        <f t="shared" ref="D2803:D2804" si="634">AVERAGE(B2803:C2803)</f>
        <v>8200</v>
      </c>
    </row>
    <row r="2804" spans="1:9" ht="15" customHeight="1">
      <c r="A2804" s="3">
        <v>43028</v>
      </c>
      <c r="B2804" s="411">
        <v>8000</v>
      </c>
      <c r="C2804" s="411">
        <v>8250</v>
      </c>
      <c r="D2804" s="412">
        <f t="shared" si="634"/>
        <v>8125</v>
      </c>
    </row>
    <row r="2805" spans="1:9" ht="15" customHeight="1">
      <c r="A2805" s="3">
        <v>43031</v>
      </c>
      <c r="B2805" s="411">
        <v>8000</v>
      </c>
      <c r="C2805" s="411">
        <v>8250</v>
      </c>
      <c r="D2805" s="412">
        <f t="shared" ref="D2805" si="635">AVERAGE(B2805:C2805)</f>
        <v>8125</v>
      </c>
    </row>
    <row r="2806" spans="1:9" ht="15" customHeight="1">
      <c r="A2806" s="3">
        <v>43032</v>
      </c>
      <c r="B2806" s="411">
        <v>8000</v>
      </c>
      <c r="C2806" s="411">
        <v>8250</v>
      </c>
      <c r="D2806" s="412">
        <f t="shared" ref="D2806:D2808" si="636">AVERAGE(B2806:C2806)</f>
        <v>8125</v>
      </c>
    </row>
    <row r="2807" spans="1:9" ht="15" customHeight="1">
      <c r="A2807" s="3">
        <v>43033</v>
      </c>
      <c r="B2807" s="411">
        <v>7900</v>
      </c>
      <c r="C2807" s="411">
        <v>8200</v>
      </c>
      <c r="D2807" s="412">
        <f t="shared" si="636"/>
        <v>8050</v>
      </c>
    </row>
    <row r="2808" spans="1:9" ht="15" customHeight="1">
      <c r="A2808" s="3">
        <v>43034</v>
      </c>
      <c r="B2808" s="411">
        <v>7900</v>
      </c>
      <c r="C2808" s="411">
        <v>8200</v>
      </c>
      <c r="D2808" s="412">
        <f t="shared" si="636"/>
        <v>8050</v>
      </c>
    </row>
    <row r="2809" spans="1:9" ht="15" customHeight="1">
      <c r="A2809" s="3">
        <v>43035</v>
      </c>
      <c r="B2809" s="411">
        <v>7900</v>
      </c>
      <c r="C2809" s="411">
        <v>8200</v>
      </c>
      <c r="D2809" s="412">
        <f t="shared" ref="D2809" si="637">AVERAGE(B2809:C2809)</f>
        <v>8050</v>
      </c>
    </row>
    <row r="2810" spans="1:9" ht="15" customHeight="1">
      <c r="A2810" s="3">
        <v>43038</v>
      </c>
      <c r="B2810" s="411">
        <v>7900</v>
      </c>
      <c r="C2810" s="411">
        <v>8200</v>
      </c>
      <c r="D2810" s="412">
        <f t="shared" ref="D2810" si="638">AVERAGE(B2810:C2810)</f>
        <v>8050</v>
      </c>
    </row>
    <row r="2811" spans="1:9" ht="15" customHeight="1" thickBot="1">
      <c r="A2811" s="11">
        <v>43039</v>
      </c>
      <c r="B2811" s="416">
        <v>7900</v>
      </c>
      <c r="C2811" s="416">
        <v>8200</v>
      </c>
      <c r="D2811" s="417">
        <f t="shared" ref="D2811:D2813" si="639">AVERAGE(B2811:C2811)</f>
        <v>8050</v>
      </c>
      <c r="E2811" s="435">
        <f>AVERAGE(D2790:D2811)</f>
        <v>8189.772727272727</v>
      </c>
      <c r="F2811" s="435">
        <f>AVERAGE(D2596:D2811)</f>
        <v>8321.1848341232235</v>
      </c>
    </row>
    <row r="2812" spans="1:9" ht="15" customHeight="1">
      <c r="A2812" s="3">
        <v>43040</v>
      </c>
      <c r="B2812" s="411">
        <v>7900</v>
      </c>
      <c r="C2812" s="411">
        <v>8200</v>
      </c>
      <c r="D2812" s="412">
        <f t="shared" si="639"/>
        <v>8050</v>
      </c>
    </row>
    <row r="2813" spans="1:9" ht="15" customHeight="1">
      <c r="A2813" s="3">
        <v>43041</v>
      </c>
      <c r="B2813" s="411">
        <v>7900</v>
      </c>
      <c r="C2813" s="411">
        <v>8200</v>
      </c>
      <c r="D2813" s="412">
        <f t="shared" si="639"/>
        <v>8050</v>
      </c>
      <c r="G2813" s="440"/>
      <c r="I2813" s="441"/>
    </row>
    <row r="2814" spans="1:9" ht="15" customHeight="1">
      <c r="A2814" s="3">
        <v>43042</v>
      </c>
      <c r="B2814" s="411">
        <v>7900</v>
      </c>
      <c r="C2814" s="411">
        <v>8200</v>
      </c>
      <c r="D2814" s="412">
        <f t="shared" ref="D2814" si="640">AVERAGE(B2814:C2814)</f>
        <v>8050</v>
      </c>
    </row>
    <row r="2815" spans="1:9" ht="15" customHeight="1">
      <c r="A2815" s="3">
        <v>43045</v>
      </c>
      <c r="B2815" s="411">
        <v>7900</v>
      </c>
      <c r="C2815" s="411">
        <v>8200</v>
      </c>
      <c r="D2815" s="412">
        <f t="shared" ref="D2815" si="641">AVERAGE(B2815:C2815)</f>
        <v>8050</v>
      </c>
    </row>
    <row r="2816" spans="1:9" ht="15" customHeight="1">
      <c r="A2816" s="3">
        <v>43046</v>
      </c>
      <c r="B2816" s="411">
        <v>7900</v>
      </c>
      <c r="C2816" s="411">
        <v>8200</v>
      </c>
      <c r="D2816" s="412">
        <f t="shared" ref="D2816" si="642">AVERAGE(B2816:C2816)</f>
        <v>8050</v>
      </c>
    </row>
    <row r="2817" spans="1:4" ht="15" customHeight="1">
      <c r="A2817" s="3">
        <v>43047</v>
      </c>
      <c r="B2817" s="411">
        <v>7900</v>
      </c>
      <c r="C2817" s="411">
        <v>8200</v>
      </c>
      <c r="D2817" s="412">
        <f t="shared" ref="D2817" si="643">AVERAGE(B2817:C2817)</f>
        <v>8050</v>
      </c>
    </row>
    <row r="2818" spans="1:4" ht="15" customHeight="1">
      <c r="A2818" s="3">
        <v>43048</v>
      </c>
      <c r="B2818" s="411">
        <v>7900</v>
      </c>
      <c r="C2818" s="411">
        <v>8200</v>
      </c>
      <c r="D2818" s="412">
        <f t="shared" ref="D2818" si="644">AVERAGE(B2818:C2818)</f>
        <v>8050</v>
      </c>
    </row>
    <row r="2819" spans="1:4" ht="15" customHeight="1">
      <c r="A2819" s="3">
        <v>43049</v>
      </c>
      <c r="B2819" s="411">
        <v>7900</v>
      </c>
      <c r="C2819" s="411">
        <v>8200</v>
      </c>
      <c r="D2819" s="412">
        <f t="shared" ref="D2819" si="645">AVERAGE(B2819:C2819)</f>
        <v>8050</v>
      </c>
    </row>
    <row r="2820" spans="1:4" ht="15" customHeight="1">
      <c r="A2820" s="3">
        <v>43052</v>
      </c>
      <c r="B2820" s="411">
        <v>7900</v>
      </c>
      <c r="C2820" s="411">
        <v>8200</v>
      </c>
      <c r="D2820" s="412">
        <f t="shared" ref="D2820" si="646">AVERAGE(B2820:C2820)</f>
        <v>8050</v>
      </c>
    </row>
    <row r="2821" spans="1:4" ht="15" customHeight="1">
      <c r="A2821" s="3">
        <v>43053</v>
      </c>
      <c r="B2821" s="411">
        <v>7900</v>
      </c>
      <c r="C2821" s="411">
        <v>8200</v>
      </c>
      <c r="D2821" s="412">
        <f t="shared" ref="D2821" si="647">AVERAGE(B2821:C2821)</f>
        <v>8050</v>
      </c>
    </row>
    <row r="2822" spans="1:4" ht="15" customHeight="1">
      <c r="A2822" s="3">
        <v>43054</v>
      </c>
      <c r="B2822" s="411">
        <v>7900</v>
      </c>
      <c r="C2822" s="411">
        <v>8200</v>
      </c>
      <c r="D2822" s="412">
        <f t="shared" ref="D2822" si="648">AVERAGE(B2822:C2822)</f>
        <v>8050</v>
      </c>
    </row>
    <row r="2823" spans="1:4" ht="15" customHeight="1">
      <c r="A2823" s="3">
        <v>43055</v>
      </c>
      <c r="B2823" s="411">
        <v>7900</v>
      </c>
      <c r="C2823" s="411">
        <v>8200</v>
      </c>
      <c r="D2823" s="412">
        <f t="shared" ref="D2823" si="649">AVERAGE(B2823:C2823)</f>
        <v>8050</v>
      </c>
    </row>
    <row r="2824" spans="1:4" ht="15" customHeight="1">
      <c r="A2824" s="3">
        <v>43056</v>
      </c>
      <c r="B2824" s="411">
        <v>7900</v>
      </c>
      <c r="C2824" s="411">
        <v>8200</v>
      </c>
      <c r="D2824" s="412">
        <f t="shared" ref="D2824" si="650">AVERAGE(B2824:C2824)</f>
        <v>8050</v>
      </c>
    </row>
    <row r="2825" spans="1:4" ht="15" customHeight="1">
      <c r="A2825" s="3">
        <v>43059</v>
      </c>
      <c r="B2825" s="411">
        <v>7900</v>
      </c>
      <c r="C2825" s="411">
        <v>8200</v>
      </c>
      <c r="D2825" s="412">
        <f t="shared" ref="D2825" si="651">AVERAGE(B2825:C2825)</f>
        <v>8050</v>
      </c>
    </row>
    <row r="2826" spans="1:4" ht="15" customHeight="1">
      <c r="A2826" s="3">
        <v>43060</v>
      </c>
      <c r="B2826" s="411">
        <v>7900</v>
      </c>
      <c r="C2826" s="411">
        <v>8200</v>
      </c>
      <c r="D2826" s="412">
        <f t="shared" ref="D2826" si="652">AVERAGE(B2826:C2826)</f>
        <v>8050</v>
      </c>
    </row>
    <row r="2827" spans="1:4" ht="15" customHeight="1">
      <c r="A2827" s="3">
        <v>43061</v>
      </c>
      <c r="B2827" s="411">
        <v>7900</v>
      </c>
      <c r="C2827" s="411">
        <v>8200</v>
      </c>
      <c r="D2827" s="412">
        <f t="shared" ref="D2827" si="653">AVERAGE(B2827:C2827)</f>
        <v>8050</v>
      </c>
    </row>
    <row r="2828" spans="1:4" ht="15" customHeight="1">
      <c r="A2828" s="3">
        <v>43062</v>
      </c>
      <c r="B2828" s="411">
        <v>7900</v>
      </c>
      <c r="C2828" s="411">
        <v>8200</v>
      </c>
      <c r="D2828" s="412">
        <f t="shared" ref="D2828:D2829" si="654">AVERAGE(B2828:C2828)</f>
        <v>8050</v>
      </c>
    </row>
    <row r="2829" spans="1:4" ht="15" customHeight="1">
      <c r="A2829" s="3">
        <v>43063</v>
      </c>
      <c r="B2829" s="411">
        <v>8000</v>
      </c>
      <c r="C2829" s="411">
        <v>8300</v>
      </c>
      <c r="D2829" s="412">
        <f t="shared" si="654"/>
        <v>8150</v>
      </c>
    </row>
    <row r="2830" spans="1:4" ht="15" customHeight="1">
      <c r="A2830" s="3">
        <v>43066</v>
      </c>
      <c r="B2830" s="411">
        <v>8000</v>
      </c>
      <c r="C2830" s="411">
        <v>8300</v>
      </c>
      <c r="D2830" s="412">
        <f t="shared" ref="D2830" si="655">AVERAGE(B2830:C2830)</f>
        <v>8150</v>
      </c>
    </row>
    <row r="2831" spans="1:4" ht="15" customHeight="1">
      <c r="A2831" s="3">
        <v>43067</v>
      </c>
      <c r="B2831" s="411">
        <v>8000</v>
      </c>
      <c r="C2831" s="411">
        <v>8300</v>
      </c>
      <c r="D2831" s="412">
        <f t="shared" ref="D2831" si="656">AVERAGE(B2831:C2831)</f>
        <v>8150</v>
      </c>
    </row>
    <row r="2832" spans="1:4" ht="15" customHeight="1">
      <c r="A2832" s="3">
        <v>43068</v>
      </c>
      <c r="B2832" s="411">
        <v>8000</v>
      </c>
      <c r="C2832" s="411">
        <v>8300</v>
      </c>
      <c r="D2832" s="412">
        <f t="shared" ref="D2832" si="657">AVERAGE(B2832:C2832)</f>
        <v>8150</v>
      </c>
    </row>
    <row r="2833" spans="1:6" ht="15" customHeight="1" thickBot="1">
      <c r="A2833" s="11">
        <v>43069</v>
      </c>
      <c r="B2833" s="416">
        <v>8000</v>
      </c>
      <c r="C2833" s="416">
        <v>8300</v>
      </c>
      <c r="D2833" s="417">
        <f t="shared" ref="D2833:D2835" si="658">AVERAGE(B2833:C2833)</f>
        <v>8150</v>
      </c>
      <c r="E2833" s="435">
        <f>AVERAGE(D2812:D2833)</f>
        <v>8072.727272727273</v>
      </c>
      <c r="F2833" s="435">
        <f>AVERAGE(D2596:D2833)</f>
        <v>8297.7253218884125</v>
      </c>
    </row>
    <row r="2834" spans="1:6" ht="15" customHeight="1">
      <c r="A2834" s="3">
        <v>43070</v>
      </c>
      <c r="B2834" s="411">
        <v>8000</v>
      </c>
      <c r="C2834" s="411">
        <v>8300</v>
      </c>
      <c r="D2834" s="412">
        <f t="shared" si="658"/>
        <v>8150</v>
      </c>
    </row>
    <row r="2835" spans="1:6" ht="15" customHeight="1">
      <c r="A2835" s="3">
        <v>43073</v>
      </c>
      <c r="B2835" s="411">
        <v>8000</v>
      </c>
      <c r="C2835" s="411">
        <v>8300</v>
      </c>
      <c r="D2835" s="412">
        <f t="shared" si="658"/>
        <v>8150</v>
      </c>
    </row>
    <row r="2836" spans="1:6" ht="15" customHeight="1">
      <c r="A2836" s="3">
        <v>43074</v>
      </c>
      <c r="B2836" s="411">
        <v>8000</v>
      </c>
      <c r="C2836" s="411">
        <v>8300</v>
      </c>
      <c r="D2836" s="412">
        <f t="shared" ref="D2836:D2837" si="659">AVERAGE(B2836:C2836)</f>
        <v>8150</v>
      </c>
    </row>
    <row r="2837" spans="1:6" ht="15" customHeight="1">
      <c r="A2837" s="3">
        <v>43075</v>
      </c>
      <c r="B2837" s="411">
        <v>8050</v>
      </c>
      <c r="C2837" s="411">
        <v>8350</v>
      </c>
      <c r="D2837" s="412">
        <f t="shared" si="659"/>
        <v>8200</v>
      </c>
    </row>
    <row r="2838" spans="1:6" ht="15" customHeight="1">
      <c r="A2838" s="3">
        <v>43076</v>
      </c>
      <c r="B2838" s="411">
        <v>8050</v>
      </c>
      <c r="C2838" s="411">
        <v>8350</v>
      </c>
      <c r="D2838" s="412">
        <f t="shared" ref="D2838" si="660">AVERAGE(B2838:C2838)</f>
        <v>8200</v>
      </c>
    </row>
    <row r="2839" spans="1:6" ht="15" customHeight="1">
      <c r="A2839" s="3">
        <v>43077</v>
      </c>
      <c r="B2839" s="411">
        <v>8050</v>
      </c>
      <c r="C2839" s="411">
        <v>8350</v>
      </c>
      <c r="D2839" s="412">
        <f t="shared" ref="D2839" si="661">AVERAGE(B2839:C2839)</f>
        <v>8200</v>
      </c>
    </row>
    <row r="2840" spans="1:6" ht="15" customHeight="1">
      <c r="A2840" s="3">
        <v>43080</v>
      </c>
      <c r="B2840" s="411">
        <v>8050</v>
      </c>
      <c r="C2840" s="411">
        <v>8350</v>
      </c>
      <c r="D2840" s="412">
        <f t="shared" ref="D2840" si="662">AVERAGE(B2840:C2840)</f>
        <v>8200</v>
      </c>
    </row>
    <row r="2841" spans="1:6" ht="15" customHeight="1">
      <c r="A2841" s="3">
        <v>43081</v>
      </c>
      <c r="B2841" s="411">
        <v>8050</v>
      </c>
      <c r="C2841" s="411">
        <v>8350</v>
      </c>
      <c r="D2841" s="412">
        <f t="shared" ref="D2841" si="663">AVERAGE(B2841:C2841)</f>
        <v>8200</v>
      </c>
    </row>
    <row r="2842" spans="1:6" ht="15" customHeight="1">
      <c r="A2842" s="3">
        <v>43082</v>
      </c>
      <c r="B2842" s="411">
        <v>8050</v>
      </c>
      <c r="C2842" s="411">
        <v>8350</v>
      </c>
      <c r="D2842" s="412">
        <f t="shared" ref="D2842" si="664">AVERAGE(B2842:C2842)</f>
        <v>8200</v>
      </c>
    </row>
    <row r="2843" spans="1:6" ht="15" customHeight="1">
      <c r="A2843" s="3">
        <v>43083</v>
      </c>
      <c r="B2843" s="411">
        <v>8050</v>
      </c>
      <c r="C2843" s="411">
        <v>8350</v>
      </c>
      <c r="D2843" s="412">
        <f t="shared" ref="D2843" si="665">AVERAGE(B2843:C2843)</f>
        <v>8200</v>
      </c>
    </row>
    <row r="2844" spans="1:6" ht="15" customHeight="1">
      <c r="A2844" s="3">
        <v>43084</v>
      </c>
      <c r="B2844" s="411">
        <v>8050</v>
      </c>
      <c r="C2844" s="411">
        <v>8350</v>
      </c>
      <c r="D2844" s="412">
        <f t="shared" ref="D2844" si="666">AVERAGE(B2844:C2844)</f>
        <v>8200</v>
      </c>
    </row>
    <row r="2845" spans="1:6" ht="15" customHeight="1">
      <c r="A2845" s="3">
        <v>43087</v>
      </c>
      <c r="B2845" s="411">
        <v>8050</v>
      </c>
      <c r="C2845" s="411">
        <v>8350</v>
      </c>
      <c r="D2845" s="412">
        <f t="shared" ref="D2845" si="667">AVERAGE(B2845:C2845)</f>
        <v>8200</v>
      </c>
    </row>
    <row r="2846" spans="1:6" ht="15" customHeight="1">
      <c r="A2846" s="3">
        <v>43088</v>
      </c>
      <c r="B2846" s="411">
        <v>8050</v>
      </c>
      <c r="C2846" s="411">
        <v>8350</v>
      </c>
      <c r="D2846" s="412">
        <f t="shared" ref="D2846:D2848" si="668">AVERAGE(B2846:C2846)</f>
        <v>8200</v>
      </c>
    </row>
    <row r="2847" spans="1:6" ht="15" customHeight="1">
      <c r="A2847" s="3">
        <v>43089</v>
      </c>
      <c r="B2847" s="411">
        <v>7950</v>
      </c>
      <c r="C2847" s="411">
        <v>8300</v>
      </c>
      <c r="D2847" s="412">
        <f t="shared" si="668"/>
        <v>8125</v>
      </c>
    </row>
    <row r="2848" spans="1:6" ht="15" customHeight="1">
      <c r="A2848" s="3">
        <v>43090</v>
      </c>
      <c r="B2848" s="411">
        <v>7950</v>
      </c>
      <c r="C2848" s="411">
        <v>8300</v>
      </c>
      <c r="D2848" s="412">
        <f t="shared" si="668"/>
        <v>8125</v>
      </c>
    </row>
    <row r="2849" spans="1:6" ht="15" customHeight="1">
      <c r="A2849" s="3">
        <v>43091</v>
      </c>
      <c r="B2849" s="411">
        <v>7950</v>
      </c>
      <c r="C2849" s="411">
        <v>8300</v>
      </c>
      <c r="D2849" s="412">
        <f t="shared" ref="D2849" si="669">AVERAGE(B2849:C2849)</f>
        <v>8125</v>
      </c>
    </row>
    <row r="2850" spans="1:6" ht="15" customHeight="1">
      <c r="A2850" s="3">
        <v>43094</v>
      </c>
      <c r="B2850" s="763" t="s">
        <v>91</v>
      </c>
      <c r="C2850" s="763"/>
      <c r="D2850" s="763"/>
    </row>
    <row r="2851" spans="1:6" ht="15" customHeight="1">
      <c r="A2851" s="3">
        <v>43095</v>
      </c>
      <c r="B2851" s="763"/>
      <c r="C2851" s="763"/>
      <c r="D2851" s="763"/>
    </row>
    <row r="2852" spans="1:6" ht="15" customHeight="1">
      <c r="A2852" s="3">
        <v>43096</v>
      </c>
      <c r="B2852" s="411">
        <v>7950</v>
      </c>
      <c r="C2852" s="411">
        <v>8300</v>
      </c>
      <c r="D2852" s="412">
        <f t="shared" ref="D2852" si="670">AVERAGE(B2852:C2852)</f>
        <v>8125</v>
      </c>
    </row>
    <row r="2853" spans="1:6" ht="15" customHeight="1">
      <c r="A2853" s="3">
        <v>43097</v>
      </c>
      <c r="B2853" s="411">
        <v>7950</v>
      </c>
      <c r="C2853" s="411">
        <v>8300</v>
      </c>
      <c r="D2853" s="412">
        <f t="shared" ref="D2853" si="671">AVERAGE(B2853:C2853)</f>
        <v>8125</v>
      </c>
    </row>
    <row r="2854" spans="1:6" ht="15" customHeight="1" thickBot="1">
      <c r="A2854" s="11">
        <v>43098</v>
      </c>
      <c r="B2854" s="416">
        <v>7950</v>
      </c>
      <c r="C2854" s="416">
        <v>8300</v>
      </c>
      <c r="D2854" s="417">
        <f t="shared" ref="D2854:D2856" si="672">AVERAGE(B2854:C2854)</f>
        <v>8125</v>
      </c>
      <c r="E2854" s="435">
        <f>AVERAGE(D2834:D2854)</f>
        <v>8168.4210526315792</v>
      </c>
      <c r="F2854" s="435">
        <f>AVERAGE(D2596:D2854)</f>
        <v>8287.9761904761908</v>
      </c>
    </row>
    <row r="2855" spans="1:6" ht="15" customHeight="1">
      <c r="A2855" s="3">
        <v>43102</v>
      </c>
      <c r="B2855" s="411">
        <v>7950</v>
      </c>
      <c r="C2855" s="411">
        <v>8300</v>
      </c>
      <c r="D2855" s="412">
        <f t="shared" si="672"/>
        <v>8125</v>
      </c>
    </row>
    <row r="2856" spans="1:6" ht="15" customHeight="1">
      <c r="A2856" s="3">
        <v>43103</v>
      </c>
      <c r="B2856" s="411">
        <v>8000</v>
      </c>
      <c r="C2856" s="411">
        <v>8350</v>
      </c>
      <c r="D2856" s="412">
        <f t="shared" si="672"/>
        <v>8175</v>
      </c>
    </row>
    <row r="2857" spans="1:6" ht="15" customHeight="1">
      <c r="A2857" s="3">
        <v>43104</v>
      </c>
      <c r="B2857" s="411">
        <v>8000</v>
      </c>
      <c r="C2857" s="411">
        <v>8350</v>
      </c>
      <c r="D2857" s="412">
        <f t="shared" ref="D2857" si="673">AVERAGE(B2857:C2857)</f>
        <v>8175</v>
      </c>
    </row>
    <row r="2858" spans="1:6" ht="15" customHeight="1">
      <c r="A2858" s="3">
        <v>43105</v>
      </c>
      <c r="B2858" s="411">
        <v>8000</v>
      </c>
      <c r="C2858" s="411">
        <v>8350</v>
      </c>
      <c r="D2858" s="412">
        <f t="shared" ref="D2858" si="674">AVERAGE(B2858:C2858)</f>
        <v>8175</v>
      </c>
    </row>
    <row r="2859" spans="1:6" ht="15" customHeight="1">
      <c r="A2859" s="3">
        <v>43108</v>
      </c>
      <c r="B2859" s="411">
        <v>8000</v>
      </c>
      <c r="C2859" s="411">
        <v>8350</v>
      </c>
      <c r="D2859" s="412">
        <f t="shared" ref="D2859" si="675">AVERAGE(B2859:C2859)</f>
        <v>8175</v>
      </c>
    </row>
    <row r="2860" spans="1:6" ht="15" customHeight="1">
      <c r="A2860" s="3">
        <v>43109</v>
      </c>
      <c r="B2860" s="411">
        <v>8000</v>
      </c>
      <c r="C2860" s="411">
        <v>8350</v>
      </c>
      <c r="D2860" s="412">
        <f t="shared" ref="D2860" si="676">AVERAGE(B2860:C2860)</f>
        <v>8175</v>
      </c>
    </row>
    <row r="2861" spans="1:6" ht="15" customHeight="1">
      <c r="A2861" s="3">
        <v>43110</v>
      </c>
      <c r="B2861" s="411">
        <v>8000</v>
      </c>
      <c r="C2861" s="411">
        <v>8350</v>
      </c>
      <c r="D2861" s="412">
        <f t="shared" ref="D2861" si="677">AVERAGE(B2861:C2861)</f>
        <v>8175</v>
      </c>
    </row>
    <row r="2862" spans="1:6" ht="15" customHeight="1">
      <c r="A2862" s="3">
        <v>43111</v>
      </c>
      <c r="B2862" s="411">
        <v>8000</v>
      </c>
      <c r="C2862" s="411">
        <v>8350</v>
      </c>
      <c r="D2862" s="412">
        <f t="shared" ref="D2862" si="678">AVERAGE(B2862:C2862)</f>
        <v>8175</v>
      </c>
    </row>
    <row r="2863" spans="1:6" ht="15" customHeight="1">
      <c r="A2863" s="3">
        <v>43112</v>
      </c>
      <c r="B2863" s="411">
        <v>8000</v>
      </c>
      <c r="C2863" s="411">
        <v>8350</v>
      </c>
      <c r="D2863" s="412">
        <f t="shared" ref="D2863" si="679">AVERAGE(B2863:C2863)</f>
        <v>8175</v>
      </c>
    </row>
    <row r="2864" spans="1:6" ht="15" customHeight="1">
      <c r="A2864" s="3">
        <v>43115</v>
      </c>
      <c r="B2864" s="411">
        <v>8000</v>
      </c>
      <c r="C2864" s="411">
        <v>8350</v>
      </c>
      <c r="D2864" s="412">
        <f t="shared" ref="D2864" si="680">AVERAGE(B2864:C2864)</f>
        <v>8175</v>
      </c>
    </row>
    <row r="2865" spans="1:6" ht="15" customHeight="1">
      <c r="A2865" s="3">
        <v>43116</v>
      </c>
      <c r="B2865" s="411">
        <v>8000</v>
      </c>
      <c r="C2865" s="411">
        <v>8350</v>
      </c>
      <c r="D2865" s="412">
        <f t="shared" ref="D2865:D2866" si="681">AVERAGE(B2865:C2865)</f>
        <v>8175</v>
      </c>
    </row>
    <row r="2866" spans="1:6" ht="15" customHeight="1">
      <c r="A2866" s="3">
        <v>43117</v>
      </c>
      <c r="B2866" s="411">
        <v>8100</v>
      </c>
      <c r="C2866" s="411">
        <v>8400</v>
      </c>
      <c r="D2866" s="412">
        <f t="shared" si="681"/>
        <v>8250</v>
      </c>
    </row>
    <row r="2867" spans="1:6" ht="15" customHeight="1">
      <c r="A2867" s="3">
        <v>43118</v>
      </c>
      <c r="B2867" s="411">
        <v>8100</v>
      </c>
      <c r="C2867" s="411">
        <v>8400</v>
      </c>
      <c r="D2867" s="412">
        <f t="shared" ref="D2867" si="682">AVERAGE(B2867:C2867)</f>
        <v>8250</v>
      </c>
    </row>
    <row r="2868" spans="1:6" ht="15" customHeight="1">
      <c r="A2868" s="3">
        <v>43119</v>
      </c>
      <c r="B2868" s="411">
        <v>8100</v>
      </c>
      <c r="C2868" s="411">
        <v>8400</v>
      </c>
      <c r="D2868" s="412">
        <f t="shared" ref="D2868" si="683">AVERAGE(B2868:C2868)</f>
        <v>8250</v>
      </c>
    </row>
    <row r="2869" spans="1:6" ht="15" customHeight="1">
      <c r="A2869" s="3">
        <v>43122</v>
      </c>
      <c r="B2869" s="411">
        <v>8100</v>
      </c>
      <c r="C2869" s="411">
        <v>8400</v>
      </c>
      <c r="D2869" s="412">
        <f t="shared" ref="D2869" si="684">AVERAGE(B2869:C2869)</f>
        <v>8250</v>
      </c>
    </row>
    <row r="2870" spans="1:6" ht="15" customHeight="1">
      <c r="A2870" s="3">
        <v>43123</v>
      </c>
      <c r="B2870" s="411">
        <v>8100</v>
      </c>
      <c r="C2870" s="411">
        <v>8400</v>
      </c>
      <c r="D2870" s="412">
        <f t="shared" ref="D2870:D2871" si="685">AVERAGE(B2870:C2870)</f>
        <v>8250</v>
      </c>
    </row>
    <row r="2871" spans="1:6" ht="15" customHeight="1">
      <c r="A2871" s="3">
        <v>43124</v>
      </c>
      <c r="B2871" s="411">
        <v>8200</v>
      </c>
      <c r="C2871" s="411">
        <v>8500</v>
      </c>
      <c r="D2871" s="412">
        <f t="shared" si="685"/>
        <v>8350</v>
      </c>
    </row>
    <row r="2872" spans="1:6" ht="15" customHeight="1">
      <c r="A2872" s="3">
        <v>43125</v>
      </c>
      <c r="B2872" s="411">
        <v>8200</v>
      </c>
      <c r="C2872" s="411">
        <v>8500</v>
      </c>
      <c r="D2872" s="412">
        <f t="shared" ref="D2872" si="686">AVERAGE(B2872:C2872)</f>
        <v>8350</v>
      </c>
    </row>
    <row r="2873" spans="1:6" ht="15" customHeight="1">
      <c r="A2873" s="3">
        <v>43126</v>
      </c>
      <c r="B2873" s="411">
        <v>8200</v>
      </c>
      <c r="C2873" s="411">
        <v>8500</v>
      </c>
      <c r="D2873" s="412">
        <f t="shared" ref="D2873" si="687">AVERAGE(B2873:C2873)</f>
        <v>8350</v>
      </c>
    </row>
    <row r="2874" spans="1:6" ht="15" customHeight="1">
      <c r="A2874" s="3">
        <v>43129</v>
      </c>
      <c r="B2874" s="411">
        <v>8200</v>
      </c>
      <c r="C2874" s="411">
        <v>8500</v>
      </c>
      <c r="D2874" s="412">
        <f t="shared" ref="D2874" si="688">AVERAGE(B2874:C2874)</f>
        <v>8350</v>
      </c>
    </row>
    <row r="2875" spans="1:6" ht="15" customHeight="1">
      <c r="A2875" s="3">
        <v>43130</v>
      </c>
      <c r="B2875" s="411">
        <v>8200</v>
      </c>
      <c r="C2875" s="411">
        <v>8500</v>
      </c>
      <c r="D2875" s="412">
        <f t="shared" ref="D2875" si="689">AVERAGE(B2875:C2875)</f>
        <v>8350</v>
      </c>
    </row>
    <row r="2876" spans="1:6" ht="15" customHeight="1" thickBot="1">
      <c r="A2876" s="11">
        <v>43131</v>
      </c>
      <c r="B2876" s="416">
        <v>8200</v>
      </c>
      <c r="C2876" s="416">
        <v>8500</v>
      </c>
      <c r="D2876" s="417">
        <f t="shared" ref="D2876:D2879" si="690">AVERAGE(B2876:C2876)</f>
        <v>8350</v>
      </c>
      <c r="E2876" s="435">
        <f>AVERAGE(D2855:D2876)</f>
        <v>8237.5</v>
      </c>
      <c r="F2876" s="435">
        <f>AVERAGE(D2855:D2876)</f>
        <v>8237.5</v>
      </c>
    </row>
    <row r="2877" spans="1:6" ht="15" customHeight="1">
      <c r="A2877" s="3">
        <v>43132</v>
      </c>
      <c r="B2877" s="411">
        <v>8250</v>
      </c>
      <c r="C2877" s="411">
        <v>8500</v>
      </c>
      <c r="D2877" s="412">
        <f t="shared" si="690"/>
        <v>8375</v>
      </c>
    </row>
    <row r="2878" spans="1:6" ht="15" customHeight="1">
      <c r="A2878" s="3">
        <v>43133</v>
      </c>
      <c r="B2878" s="411">
        <v>8250</v>
      </c>
      <c r="C2878" s="411">
        <v>8500</v>
      </c>
      <c r="D2878" s="412">
        <f t="shared" si="690"/>
        <v>8375</v>
      </c>
    </row>
    <row r="2879" spans="1:6" ht="15" customHeight="1">
      <c r="A2879" s="3">
        <v>43136</v>
      </c>
      <c r="B2879" s="411">
        <v>8300</v>
      </c>
      <c r="C2879" s="411">
        <v>8500</v>
      </c>
      <c r="D2879" s="412">
        <f t="shared" si="690"/>
        <v>8400</v>
      </c>
    </row>
    <row r="2880" spans="1:6" ht="15" customHeight="1">
      <c r="A2880" s="3">
        <v>43137</v>
      </c>
      <c r="B2880" s="411">
        <v>8300</v>
      </c>
      <c r="C2880" s="411">
        <v>8500</v>
      </c>
      <c r="D2880" s="412">
        <f t="shared" ref="D2880:D2881" si="691">AVERAGE(B2880:C2880)</f>
        <v>8400</v>
      </c>
    </row>
    <row r="2881" spans="1:6" ht="15" customHeight="1">
      <c r="A2881" s="3">
        <v>43138</v>
      </c>
      <c r="B2881" s="411">
        <v>8400</v>
      </c>
      <c r="C2881" s="411">
        <v>8600</v>
      </c>
      <c r="D2881" s="412">
        <f t="shared" si="691"/>
        <v>8500</v>
      </c>
    </row>
    <row r="2882" spans="1:6" ht="15" customHeight="1">
      <c r="A2882" s="3">
        <v>43139</v>
      </c>
      <c r="B2882" s="411">
        <v>8400</v>
      </c>
      <c r="C2882" s="411">
        <v>8600</v>
      </c>
      <c r="D2882" s="412">
        <f t="shared" ref="D2882:D2883" si="692">AVERAGE(B2882:C2882)</f>
        <v>8500</v>
      </c>
    </row>
    <row r="2883" spans="1:6" ht="15" customHeight="1">
      <c r="A2883" s="3">
        <v>43140</v>
      </c>
      <c r="B2883" s="411">
        <v>8500</v>
      </c>
      <c r="C2883" s="411">
        <v>8700</v>
      </c>
      <c r="D2883" s="412">
        <f t="shared" si="692"/>
        <v>8600</v>
      </c>
    </row>
    <row r="2884" spans="1:6" ht="15" customHeight="1">
      <c r="A2884" s="3">
        <v>43143</v>
      </c>
      <c r="B2884" s="411">
        <v>8500</v>
      </c>
      <c r="C2884" s="411">
        <v>8700</v>
      </c>
      <c r="D2884" s="412">
        <f t="shared" ref="D2884" si="693">AVERAGE(B2884:C2884)</f>
        <v>8600</v>
      </c>
    </row>
    <row r="2885" spans="1:6" ht="15" customHeight="1">
      <c r="A2885" s="3">
        <v>43144</v>
      </c>
      <c r="B2885" s="411">
        <v>8500</v>
      </c>
      <c r="C2885" s="411">
        <v>8700</v>
      </c>
      <c r="D2885" s="412">
        <f t="shared" ref="D2885" si="694">AVERAGE(B2885:C2885)</f>
        <v>8600</v>
      </c>
    </row>
    <row r="2886" spans="1:6" ht="15" customHeight="1">
      <c r="A2886" s="3">
        <v>43145</v>
      </c>
      <c r="B2886" s="411">
        <v>8500</v>
      </c>
      <c r="C2886" s="411">
        <v>8700</v>
      </c>
      <c r="D2886" s="412">
        <f t="shared" ref="D2886" si="695">AVERAGE(B2886:C2886)</f>
        <v>8600</v>
      </c>
    </row>
    <row r="2887" spans="1:6" ht="15" customHeight="1">
      <c r="A2887" s="3">
        <v>43146</v>
      </c>
      <c r="B2887" s="411">
        <v>8500</v>
      </c>
      <c r="C2887" s="411">
        <v>8700</v>
      </c>
      <c r="D2887" s="412">
        <f t="shared" ref="D2887" si="696">AVERAGE(B2887:C2887)</f>
        <v>8600</v>
      </c>
    </row>
    <row r="2888" spans="1:6" ht="15" customHeight="1">
      <c r="A2888" s="3">
        <v>43147</v>
      </c>
      <c r="B2888" s="411">
        <v>8500</v>
      </c>
      <c r="C2888" s="411">
        <v>8700</v>
      </c>
      <c r="D2888" s="412">
        <f t="shared" ref="D2888" si="697">AVERAGE(B2888:C2888)</f>
        <v>8600</v>
      </c>
    </row>
    <row r="2889" spans="1:6" ht="15" customHeight="1">
      <c r="A2889" s="3">
        <v>43150</v>
      </c>
      <c r="B2889" s="411">
        <v>8500</v>
      </c>
      <c r="C2889" s="411">
        <v>8700</v>
      </c>
      <c r="D2889" s="412">
        <f t="shared" ref="D2889" si="698">AVERAGE(B2889:C2889)</f>
        <v>8600</v>
      </c>
    </row>
    <row r="2890" spans="1:6" ht="15" customHeight="1">
      <c r="A2890" s="3">
        <v>43151</v>
      </c>
      <c r="B2890" s="411">
        <v>8500</v>
      </c>
      <c r="C2890" s="411">
        <v>8700</v>
      </c>
      <c r="D2890" s="412">
        <f t="shared" ref="D2890:D2891" si="699">AVERAGE(B2890:C2890)</f>
        <v>8600</v>
      </c>
    </row>
    <row r="2891" spans="1:6" ht="15" customHeight="1">
      <c r="A2891" s="3">
        <v>43152</v>
      </c>
      <c r="B2891" s="411">
        <v>8500</v>
      </c>
      <c r="C2891" s="411">
        <v>8800</v>
      </c>
      <c r="D2891" s="412">
        <f t="shared" si="699"/>
        <v>8650</v>
      </c>
    </row>
    <row r="2892" spans="1:6" ht="15" customHeight="1">
      <c r="A2892" s="3">
        <v>43153</v>
      </c>
      <c r="B2892" s="411">
        <v>8500</v>
      </c>
      <c r="C2892" s="411">
        <v>8800</v>
      </c>
      <c r="D2892" s="412">
        <f t="shared" ref="D2892" si="700">AVERAGE(B2892:C2892)</f>
        <v>8650</v>
      </c>
    </row>
    <row r="2893" spans="1:6" ht="15" customHeight="1">
      <c r="A2893" s="3">
        <v>43154</v>
      </c>
      <c r="B2893" s="411">
        <v>8500</v>
      </c>
      <c r="C2893" s="411">
        <v>8800</v>
      </c>
      <c r="D2893" s="412">
        <f t="shared" ref="D2893" si="701">AVERAGE(B2893:C2893)</f>
        <v>8650</v>
      </c>
    </row>
    <row r="2894" spans="1:6" ht="15" customHeight="1">
      <c r="A2894" s="3">
        <v>43157</v>
      </c>
      <c r="B2894" s="411">
        <v>8500</v>
      </c>
      <c r="C2894" s="411">
        <v>8800</v>
      </c>
      <c r="D2894" s="412">
        <f t="shared" ref="D2894" si="702">AVERAGE(B2894:C2894)</f>
        <v>8650</v>
      </c>
    </row>
    <row r="2895" spans="1:6" ht="15" customHeight="1">
      <c r="A2895" s="3">
        <v>43158</v>
      </c>
      <c r="B2895" s="411">
        <v>8500</v>
      </c>
      <c r="C2895" s="411">
        <v>8800</v>
      </c>
      <c r="D2895" s="412">
        <f t="shared" ref="D2895" si="703">AVERAGE(B2895:C2895)</f>
        <v>8650</v>
      </c>
    </row>
    <row r="2896" spans="1:6" ht="15" customHeight="1" thickBot="1">
      <c r="A2896" s="11">
        <v>43159</v>
      </c>
      <c r="B2896" s="416">
        <v>8500</v>
      </c>
      <c r="C2896" s="416">
        <v>8800</v>
      </c>
      <c r="D2896" s="417">
        <f t="shared" ref="D2896" si="704">AVERAGE(B2896:C2896)</f>
        <v>8650</v>
      </c>
      <c r="E2896" s="435">
        <f>AVERAGE(D2877:D2896)</f>
        <v>8562.5</v>
      </c>
      <c r="F2896" s="435">
        <f>AVERAGE(D2855:D2896)</f>
        <v>8392.2619047619046</v>
      </c>
    </row>
    <row r="2897" spans="1:4" ht="15" customHeight="1">
      <c r="A2897" s="3">
        <v>43160</v>
      </c>
      <c r="B2897" s="438">
        <v>8500</v>
      </c>
      <c r="C2897" s="438">
        <v>8800</v>
      </c>
      <c r="D2897" s="490">
        <f t="shared" ref="D2897" si="705">AVERAGE(B2897:C2897)</f>
        <v>8650</v>
      </c>
    </row>
    <row r="2898" spans="1:4" ht="15" customHeight="1">
      <c r="A2898" s="3">
        <v>43161</v>
      </c>
      <c r="B2898" s="420">
        <v>8500</v>
      </c>
      <c r="C2898" s="420">
        <v>8800</v>
      </c>
      <c r="D2898" s="421">
        <f t="shared" ref="D2898:D2899" si="706">AVERAGE(B2898:C2898)</f>
        <v>8650</v>
      </c>
    </row>
    <row r="2899" spans="1:4" ht="15" customHeight="1">
      <c r="A2899" s="3">
        <v>43164</v>
      </c>
      <c r="B2899" s="411">
        <v>8650</v>
      </c>
      <c r="C2899" s="411">
        <v>8800</v>
      </c>
      <c r="D2899" s="412">
        <f t="shared" si="706"/>
        <v>8725</v>
      </c>
    </row>
    <row r="2900" spans="1:4" ht="15" customHeight="1">
      <c r="A2900" s="3">
        <v>43165</v>
      </c>
      <c r="B2900" s="411">
        <v>8650</v>
      </c>
      <c r="C2900" s="411">
        <v>8800</v>
      </c>
      <c r="D2900" s="412">
        <f t="shared" ref="D2900" si="707">AVERAGE(B2900:C2900)</f>
        <v>8725</v>
      </c>
    </row>
    <row r="2901" spans="1:4" ht="15" customHeight="1">
      <c r="A2901" s="3">
        <v>43166</v>
      </c>
      <c r="B2901" s="411">
        <v>8650</v>
      </c>
      <c r="C2901" s="411">
        <v>8800</v>
      </c>
      <c r="D2901" s="412">
        <f t="shared" ref="D2901" si="708">AVERAGE(B2901:C2901)</f>
        <v>8725</v>
      </c>
    </row>
    <row r="2902" spans="1:4" ht="15" customHeight="1">
      <c r="A2902" s="3">
        <v>43167</v>
      </c>
      <c r="B2902" s="411">
        <v>8650</v>
      </c>
      <c r="C2902" s="411">
        <v>8800</v>
      </c>
      <c r="D2902" s="412">
        <f t="shared" ref="D2902" si="709">AVERAGE(B2902:C2902)</f>
        <v>8725</v>
      </c>
    </row>
    <row r="2903" spans="1:4" ht="15" customHeight="1">
      <c r="A2903" s="3">
        <v>43168</v>
      </c>
      <c r="B2903" s="411">
        <v>8650</v>
      </c>
      <c r="C2903" s="411">
        <v>8800</v>
      </c>
      <c r="D2903" s="412">
        <f t="shared" ref="D2903" si="710">AVERAGE(B2903:C2903)</f>
        <v>8725</v>
      </c>
    </row>
    <row r="2904" spans="1:4" ht="15" customHeight="1">
      <c r="A2904" s="3">
        <v>43171</v>
      </c>
      <c r="B2904" s="411">
        <v>8650</v>
      </c>
      <c r="C2904" s="411">
        <v>8800</v>
      </c>
      <c r="D2904" s="412">
        <f t="shared" ref="D2904" si="711">AVERAGE(B2904:C2904)</f>
        <v>8725</v>
      </c>
    </row>
    <row r="2905" spans="1:4" ht="15" customHeight="1">
      <c r="A2905" s="3">
        <v>43172</v>
      </c>
      <c r="B2905" s="411">
        <v>8650</v>
      </c>
      <c r="C2905" s="411">
        <v>8800</v>
      </c>
      <c r="D2905" s="412">
        <f t="shared" ref="D2905" si="712">AVERAGE(B2905:C2905)</f>
        <v>8725</v>
      </c>
    </row>
    <row r="2906" spans="1:4" ht="15" customHeight="1">
      <c r="A2906" s="3">
        <v>43173</v>
      </c>
      <c r="B2906" s="411">
        <v>8650</v>
      </c>
      <c r="C2906" s="411">
        <v>8800</v>
      </c>
      <c r="D2906" s="412">
        <f t="shared" ref="D2906" si="713">AVERAGE(B2906:C2906)</f>
        <v>8725</v>
      </c>
    </row>
    <row r="2907" spans="1:4" ht="15" customHeight="1">
      <c r="A2907" s="3">
        <v>43174</v>
      </c>
      <c r="B2907" s="411">
        <v>8650</v>
      </c>
      <c r="C2907" s="411">
        <v>8800</v>
      </c>
      <c r="D2907" s="412">
        <f t="shared" ref="D2907" si="714">AVERAGE(B2907:C2907)</f>
        <v>8725</v>
      </c>
    </row>
    <row r="2908" spans="1:4" ht="15" customHeight="1">
      <c r="A2908" s="3">
        <v>43175</v>
      </c>
      <c r="B2908" s="411">
        <v>8650</v>
      </c>
      <c r="C2908" s="411">
        <v>8800</v>
      </c>
      <c r="D2908" s="412">
        <f t="shared" ref="D2908" si="715">AVERAGE(B2908:C2908)</f>
        <v>8725</v>
      </c>
    </row>
    <row r="2909" spans="1:4" ht="15" customHeight="1">
      <c r="A2909" s="3">
        <v>43178</v>
      </c>
      <c r="B2909" s="411">
        <v>8650</v>
      </c>
      <c r="C2909" s="411">
        <v>8800</v>
      </c>
      <c r="D2909" s="412">
        <f t="shared" ref="D2909" si="716">AVERAGE(B2909:C2909)</f>
        <v>8725</v>
      </c>
    </row>
    <row r="2910" spans="1:4" ht="15" customHeight="1">
      <c r="A2910" s="3">
        <v>43179</v>
      </c>
      <c r="B2910" s="411">
        <v>8650</v>
      </c>
      <c r="C2910" s="411">
        <v>8800</v>
      </c>
      <c r="D2910" s="412">
        <f t="shared" ref="D2910" si="717">AVERAGE(B2910:C2910)</f>
        <v>8725</v>
      </c>
    </row>
    <row r="2911" spans="1:4" ht="15" customHeight="1">
      <c r="A2911" s="3">
        <v>43180</v>
      </c>
      <c r="B2911" s="411">
        <v>8650</v>
      </c>
      <c r="C2911" s="411">
        <v>8800</v>
      </c>
      <c r="D2911" s="412">
        <f t="shared" ref="D2911" si="718">AVERAGE(B2911:C2911)</f>
        <v>8725</v>
      </c>
    </row>
    <row r="2912" spans="1:4" ht="15" customHeight="1">
      <c r="A2912" s="3">
        <v>43181</v>
      </c>
      <c r="B2912" s="411">
        <v>8650</v>
      </c>
      <c r="C2912" s="411">
        <v>8800</v>
      </c>
      <c r="D2912" s="412">
        <f t="shared" ref="D2912" si="719">AVERAGE(B2912:C2912)</f>
        <v>8725</v>
      </c>
    </row>
    <row r="2913" spans="1:6" ht="15" customHeight="1">
      <c r="A2913" s="3">
        <v>43182</v>
      </c>
      <c r="B2913" s="411">
        <v>8650</v>
      </c>
      <c r="C2913" s="411">
        <v>8800</v>
      </c>
      <c r="D2913" s="412">
        <f t="shared" ref="D2913" si="720">AVERAGE(B2913:C2913)</f>
        <v>8725</v>
      </c>
    </row>
    <row r="2914" spans="1:6" ht="15" customHeight="1">
      <c r="A2914" s="3">
        <v>43185</v>
      </c>
      <c r="B2914" s="411">
        <v>8650</v>
      </c>
      <c r="C2914" s="411">
        <v>8800</v>
      </c>
      <c r="D2914" s="412">
        <f t="shared" ref="D2914" si="721">AVERAGE(B2914:C2914)</f>
        <v>8725</v>
      </c>
    </row>
    <row r="2915" spans="1:6" ht="15" customHeight="1">
      <c r="A2915" s="3">
        <v>43186</v>
      </c>
      <c r="B2915" s="411">
        <v>8650</v>
      </c>
      <c r="C2915" s="411">
        <v>8800</v>
      </c>
      <c r="D2915" s="412">
        <f t="shared" ref="D2915:D2916" si="722">AVERAGE(B2915:C2915)</f>
        <v>8725</v>
      </c>
    </row>
    <row r="2916" spans="1:6" ht="15" customHeight="1">
      <c r="A2916" s="3">
        <v>43187</v>
      </c>
      <c r="B2916" s="411">
        <v>8500</v>
      </c>
      <c r="C2916" s="411">
        <v>8750</v>
      </c>
      <c r="D2916" s="412">
        <f t="shared" si="722"/>
        <v>8625</v>
      </c>
    </row>
    <row r="2917" spans="1:6" ht="15" customHeight="1">
      <c r="A2917" s="3">
        <v>43188</v>
      </c>
      <c r="B2917" s="411">
        <v>8500</v>
      </c>
      <c r="C2917" s="411">
        <v>8750</v>
      </c>
      <c r="D2917" s="412">
        <f t="shared" ref="D2917" si="723">AVERAGE(B2917:C2917)</f>
        <v>8625</v>
      </c>
    </row>
    <row r="2918" spans="1:6" ht="15" customHeight="1" thickBot="1">
      <c r="A2918" s="11">
        <v>43189</v>
      </c>
      <c r="B2918" s="721" t="s">
        <v>92</v>
      </c>
      <c r="C2918" s="721"/>
      <c r="D2918" s="721"/>
      <c r="E2918" s="435">
        <f>AVERAGE(D2897:D2917)</f>
        <v>8708.3333333333339</v>
      </c>
      <c r="F2918" s="435">
        <f>AVERAGE(D2855:D2917)</f>
        <v>8497.6190476190477</v>
      </c>
    </row>
    <row r="2919" spans="1:6" ht="15" customHeight="1">
      <c r="A2919" s="29">
        <v>43192</v>
      </c>
      <c r="B2919" s="704" t="s">
        <v>92</v>
      </c>
      <c r="C2919" s="704"/>
      <c r="D2919" s="704"/>
      <c r="E2919" s="439"/>
      <c r="F2919" s="439"/>
    </row>
    <row r="2920" spans="1:6" ht="15" customHeight="1">
      <c r="A2920" s="3">
        <v>43193</v>
      </c>
      <c r="B2920" s="420">
        <v>8500</v>
      </c>
      <c r="C2920" s="420">
        <v>8750</v>
      </c>
      <c r="D2920" s="421">
        <f t="shared" ref="D2920:D2921" si="724">AVERAGE(B2920:C2920)</f>
        <v>8625</v>
      </c>
    </row>
    <row r="2921" spans="1:6" ht="15" customHeight="1">
      <c r="A2921" s="3">
        <v>43194</v>
      </c>
      <c r="B2921" s="411">
        <v>8500</v>
      </c>
      <c r="C2921" s="411">
        <v>8600</v>
      </c>
      <c r="D2921" s="421">
        <f t="shared" si="724"/>
        <v>8550</v>
      </c>
    </row>
    <row r="2922" spans="1:6" ht="15" customHeight="1">
      <c r="A2922" s="3">
        <v>43195</v>
      </c>
      <c r="B2922" s="411">
        <v>8500</v>
      </c>
      <c r="C2922" s="411">
        <v>8600</v>
      </c>
      <c r="D2922" s="421">
        <f t="shared" ref="D2922" si="725">AVERAGE(B2922:C2922)</f>
        <v>8550</v>
      </c>
    </row>
    <row r="2923" spans="1:6" ht="15" customHeight="1">
      <c r="A2923" s="3">
        <v>43196</v>
      </c>
      <c r="B2923" s="411">
        <v>8500</v>
      </c>
      <c r="C2923" s="411">
        <v>8600</v>
      </c>
      <c r="D2923" s="421">
        <f t="shared" ref="D2923" si="726">AVERAGE(B2923:C2923)</f>
        <v>8550</v>
      </c>
    </row>
    <row r="2924" spans="1:6" ht="15" customHeight="1">
      <c r="A2924" s="3">
        <v>43199</v>
      </c>
      <c r="B2924" s="411">
        <v>8500</v>
      </c>
      <c r="C2924" s="411">
        <v>8600</v>
      </c>
      <c r="D2924" s="421">
        <f t="shared" ref="D2924" si="727">AVERAGE(B2924:C2924)</f>
        <v>8550</v>
      </c>
    </row>
    <row r="2925" spans="1:6" ht="15" customHeight="1">
      <c r="A2925" s="3">
        <v>43200</v>
      </c>
      <c r="B2925" s="411">
        <v>8500</v>
      </c>
      <c r="C2925" s="411">
        <v>8600</v>
      </c>
      <c r="D2925" s="421">
        <f t="shared" ref="D2925:D2926" si="728">AVERAGE(B2925:C2925)</f>
        <v>8550</v>
      </c>
    </row>
    <row r="2926" spans="1:6" ht="15" customHeight="1">
      <c r="A2926" s="3">
        <v>43201</v>
      </c>
      <c r="B2926" s="411">
        <v>8450</v>
      </c>
      <c r="C2926" s="411">
        <v>8550</v>
      </c>
      <c r="D2926" s="412">
        <f t="shared" si="728"/>
        <v>8500</v>
      </c>
    </row>
    <row r="2927" spans="1:6" ht="15" customHeight="1">
      <c r="A2927" s="3">
        <v>43202</v>
      </c>
      <c r="B2927" s="411">
        <v>8450</v>
      </c>
      <c r="C2927" s="411">
        <v>8550</v>
      </c>
      <c r="D2927" s="412">
        <f t="shared" ref="D2927" si="729">AVERAGE(B2927:C2927)</f>
        <v>8500</v>
      </c>
    </row>
    <row r="2928" spans="1:6" ht="15" customHeight="1">
      <c r="A2928" s="3">
        <v>43203</v>
      </c>
      <c r="B2928" s="411">
        <v>8450</v>
      </c>
      <c r="C2928" s="411">
        <v>8550</v>
      </c>
      <c r="D2928" s="412">
        <f t="shared" ref="D2928" si="730">AVERAGE(B2928:C2928)</f>
        <v>8500</v>
      </c>
    </row>
    <row r="2929" spans="1:6" ht="15" customHeight="1">
      <c r="A2929" s="3">
        <v>43206</v>
      </c>
      <c r="B2929" s="411">
        <v>8450</v>
      </c>
      <c r="C2929" s="411">
        <v>8550</v>
      </c>
      <c r="D2929" s="412">
        <f t="shared" ref="D2929" si="731">AVERAGE(B2929:C2929)</f>
        <v>8500</v>
      </c>
    </row>
    <row r="2930" spans="1:6" ht="15" customHeight="1">
      <c r="A2930" s="3">
        <v>43207</v>
      </c>
      <c r="B2930" s="411">
        <v>8450</v>
      </c>
      <c r="C2930" s="411">
        <v>8550</v>
      </c>
      <c r="D2930" s="412">
        <f t="shared" ref="D2930:D2931" si="732">AVERAGE(B2930:C2930)</f>
        <v>8500</v>
      </c>
    </row>
    <row r="2931" spans="1:6" ht="15" customHeight="1">
      <c r="A2931" s="3">
        <v>43208</v>
      </c>
      <c r="B2931" s="411">
        <v>8350</v>
      </c>
      <c r="C2931" s="411">
        <v>8450</v>
      </c>
      <c r="D2931" s="412">
        <f t="shared" si="732"/>
        <v>8400</v>
      </c>
    </row>
    <row r="2932" spans="1:6" ht="15" customHeight="1">
      <c r="A2932" s="3">
        <v>43209</v>
      </c>
      <c r="B2932" s="411">
        <v>8350</v>
      </c>
      <c r="C2932" s="411">
        <v>8450</v>
      </c>
      <c r="D2932" s="412">
        <f t="shared" ref="D2932" si="733">AVERAGE(B2932:C2932)</f>
        <v>8400</v>
      </c>
    </row>
    <row r="2933" spans="1:6" ht="15" customHeight="1">
      <c r="A2933" s="3">
        <v>43210</v>
      </c>
      <c r="B2933" s="411">
        <v>8350</v>
      </c>
      <c r="C2933" s="411">
        <v>8450</v>
      </c>
      <c r="D2933" s="412">
        <f t="shared" ref="D2933:D2934" si="734">AVERAGE(B2933:C2933)</f>
        <v>8400</v>
      </c>
    </row>
    <row r="2934" spans="1:6" ht="15" customHeight="1">
      <c r="A2934" s="3">
        <v>43213</v>
      </c>
      <c r="B2934" s="411">
        <v>8200</v>
      </c>
      <c r="C2934" s="411">
        <v>8350</v>
      </c>
      <c r="D2934" s="412">
        <f t="shared" si="734"/>
        <v>8275</v>
      </c>
    </row>
    <row r="2935" spans="1:6" ht="15" customHeight="1">
      <c r="A2935" s="3">
        <v>43214</v>
      </c>
      <c r="B2935" s="411">
        <v>8200</v>
      </c>
      <c r="C2935" s="411">
        <v>8350</v>
      </c>
      <c r="D2935" s="412">
        <f t="shared" ref="D2935:D2936" si="735">AVERAGE(B2935:C2935)</f>
        <v>8275</v>
      </c>
    </row>
    <row r="2936" spans="1:6" ht="15" customHeight="1">
      <c r="A2936" s="3">
        <v>43215</v>
      </c>
      <c r="B2936" s="411">
        <v>8150</v>
      </c>
      <c r="C2936" s="411">
        <v>8300</v>
      </c>
      <c r="D2936" s="412">
        <f t="shared" si="735"/>
        <v>8225</v>
      </c>
    </row>
    <row r="2937" spans="1:6" ht="15" customHeight="1">
      <c r="A2937" s="3">
        <v>43216</v>
      </c>
      <c r="B2937" s="411">
        <v>8150</v>
      </c>
      <c r="C2937" s="411">
        <v>8300</v>
      </c>
      <c r="D2937" s="412">
        <f t="shared" ref="D2937" si="736">AVERAGE(B2937:C2937)</f>
        <v>8225</v>
      </c>
    </row>
    <row r="2938" spans="1:6" ht="15" customHeight="1">
      <c r="A2938" s="3">
        <v>43217</v>
      </c>
      <c r="B2938" s="411">
        <v>8150</v>
      </c>
      <c r="C2938" s="411">
        <v>8300</v>
      </c>
      <c r="D2938" s="412">
        <f t="shared" ref="D2938" si="737">AVERAGE(B2938:C2938)</f>
        <v>8225</v>
      </c>
    </row>
    <row r="2939" spans="1:6" ht="15" customHeight="1" thickBot="1">
      <c r="A2939" s="11">
        <v>43220</v>
      </c>
      <c r="B2939" s="416">
        <v>8150</v>
      </c>
      <c r="C2939" s="416">
        <v>8300</v>
      </c>
      <c r="D2939" s="417">
        <f t="shared" ref="D2939:D2941" si="738">AVERAGE(B2939:C2939)</f>
        <v>8225</v>
      </c>
      <c r="E2939" s="435">
        <f>AVERAGE(D2920:D2939)</f>
        <v>8426.25</v>
      </c>
      <c r="F2939" s="435">
        <f>AVERAGE(D2855:D2939)</f>
        <v>8480.4216867469877</v>
      </c>
    </row>
    <row r="2940" spans="1:6" ht="15" customHeight="1">
      <c r="A2940" s="3">
        <v>43221</v>
      </c>
      <c r="B2940" s="411">
        <v>8150</v>
      </c>
      <c r="C2940" s="411">
        <v>8300</v>
      </c>
      <c r="D2940" s="412">
        <f t="shared" si="738"/>
        <v>8225</v>
      </c>
    </row>
    <row r="2941" spans="1:6" ht="15" customHeight="1">
      <c r="A2941" s="3">
        <v>43222</v>
      </c>
      <c r="B2941" s="411">
        <v>8150</v>
      </c>
      <c r="C2941" s="411">
        <v>8300</v>
      </c>
      <c r="D2941" s="412">
        <f t="shared" si="738"/>
        <v>8225</v>
      </c>
    </row>
    <row r="2942" spans="1:6" ht="15" customHeight="1">
      <c r="A2942" s="3">
        <v>43223</v>
      </c>
      <c r="B2942" s="411">
        <v>8150</v>
      </c>
      <c r="C2942" s="411">
        <v>8300</v>
      </c>
      <c r="D2942" s="412">
        <f t="shared" ref="D2942" si="739">AVERAGE(B2942:C2942)</f>
        <v>8225</v>
      </c>
    </row>
    <row r="2943" spans="1:6" ht="15" customHeight="1">
      <c r="A2943" s="3">
        <v>43224</v>
      </c>
      <c r="B2943" s="411">
        <v>8150</v>
      </c>
      <c r="C2943" s="411">
        <v>8300</v>
      </c>
      <c r="D2943" s="412">
        <f t="shared" ref="D2943" si="740">AVERAGE(B2943:C2943)</f>
        <v>8225</v>
      </c>
    </row>
    <row r="2944" spans="1:6" ht="15" customHeight="1">
      <c r="A2944" s="3">
        <v>43227</v>
      </c>
      <c r="B2944" s="690" t="s">
        <v>92</v>
      </c>
      <c r="C2944" s="690"/>
      <c r="D2944" s="690"/>
    </row>
    <row r="2945" spans="1:4" ht="15" customHeight="1">
      <c r="A2945" s="3">
        <v>43228</v>
      </c>
      <c r="B2945" s="411">
        <v>8000</v>
      </c>
      <c r="C2945" s="411">
        <v>8300</v>
      </c>
      <c r="D2945" s="412">
        <f t="shared" ref="D2945" si="741">AVERAGE(B2945:C2945)</f>
        <v>8150</v>
      </c>
    </row>
    <row r="2946" spans="1:4" ht="15" customHeight="1">
      <c r="A2946" s="3">
        <v>43229</v>
      </c>
      <c r="B2946" s="411">
        <v>8000</v>
      </c>
      <c r="C2946" s="411">
        <v>8300</v>
      </c>
      <c r="D2946" s="412">
        <f t="shared" ref="D2946" si="742">AVERAGE(B2946:C2946)</f>
        <v>8150</v>
      </c>
    </row>
    <row r="2947" spans="1:4" ht="15" customHeight="1">
      <c r="A2947" s="3">
        <v>43230</v>
      </c>
      <c r="B2947" s="411">
        <v>8000</v>
      </c>
      <c r="C2947" s="411">
        <v>8300</v>
      </c>
      <c r="D2947" s="412">
        <f t="shared" ref="D2947:D2948" si="743">AVERAGE(B2947:C2947)</f>
        <v>8150</v>
      </c>
    </row>
    <row r="2948" spans="1:4" ht="15" customHeight="1">
      <c r="A2948" s="3">
        <v>43231</v>
      </c>
      <c r="B2948" s="411">
        <v>8050</v>
      </c>
      <c r="C2948" s="411">
        <v>8350</v>
      </c>
      <c r="D2948" s="412">
        <f t="shared" si="743"/>
        <v>8200</v>
      </c>
    </row>
    <row r="2949" spans="1:4" ht="15" customHeight="1">
      <c r="A2949" s="3">
        <v>43234</v>
      </c>
      <c r="B2949" s="411">
        <v>8050</v>
      </c>
      <c r="C2949" s="411">
        <v>8350</v>
      </c>
      <c r="D2949" s="412">
        <f t="shared" ref="D2949" si="744">AVERAGE(B2949:C2949)</f>
        <v>8200</v>
      </c>
    </row>
    <row r="2950" spans="1:4" ht="15" customHeight="1">
      <c r="A2950" s="3">
        <v>43235</v>
      </c>
      <c r="B2950" s="411">
        <v>8050</v>
      </c>
      <c r="C2950" s="411">
        <v>8350</v>
      </c>
      <c r="D2950" s="412">
        <f t="shared" ref="D2950" si="745">AVERAGE(B2950:C2950)</f>
        <v>8200</v>
      </c>
    </row>
    <row r="2951" spans="1:4" ht="15" customHeight="1">
      <c r="A2951" s="3">
        <v>43236</v>
      </c>
      <c r="B2951" s="411">
        <v>8050</v>
      </c>
      <c r="C2951" s="411">
        <v>8350</v>
      </c>
      <c r="D2951" s="412">
        <f t="shared" ref="D2951" si="746">AVERAGE(B2951:C2951)</f>
        <v>8200</v>
      </c>
    </row>
    <row r="2952" spans="1:4" ht="15" customHeight="1">
      <c r="A2952" s="3">
        <v>43237</v>
      </c>
      <c r="B2952" s="411">
        <v>8050</v>
      </c>
      <c r="C2952" s="411">
        <v>8350</v>
      </c>
      <c r="D2952" s="412">
        <f t="shared" ref="D2952" si="747">AVERAGE(B2952:C2952)</f>
        <v>8200</v>
      </c>
    </row>
    <row r="2953" spans="1:4" ht="15" customHeight="1">
      <c r="A2953" s="3">
        <v>43238</v>
      </c>
      <c r="B2953" s="411">
        <v>8050</v>
      </c>
      <c r="C2953" s="411">
        <v>8350</v>
      </c>
      <c r="D2953" s="412">
        <f t="shared" ref="D2953" si="748">AVERAGE(B2953:C2953)</f>
        <v>8200</v>
      </c>
    </row>
    <row r="2954" spans="1:4" ht="15" customHeight="1">
      <c r="A2954" s="3">
        <v>43241</v>
      </c>
      <c r="B2954" s="411">
        <v>8050</v>
      </c>
      <c r="C2954" s="411">
        <v>8350</v>
      </c>
      <c r="D2954" s="412">
        <f t="shared" ref="D2954:D2955" si="749">AVERAGE(B2954:C2954)</f>
        <v>8200</v>
      </c>
    </row>
    <row r="2955" spans="1:4" ht="15" customHeight="1">
      <c r="A2955" s="3">
        <v>43242</v>
      </c>
      <c r="B2955" s="411">
        <v>8100</v>
      </c>
      <c r="C2955" s="411">
        <v>8400</v>
      </c>
      <c r="D2955" s="412">
        <f t="shared" si="749"/>
        <v>8250</v>
      </c>
    </row>
    <row r="2956" spans="1:4" ht="15" customHeight="1">
      <c r="A2956" s="3">
        <v>43243</v>
      </c>
      <c r="B2956" s="411">
        <v>8100</v>
      </c>
      <c r="C2956" s="411">
        <v>8400</v>
      </c>
      <c r="D2956" s="412">
        <f t="shared" ref="D2956" si="750">AVERAGE(B2956:C2956)</f>
        <v>8250</v>
      </c>
    </row>
    <row r="2957" spans="1:4" ht="15" customHeight="1">
      <c r="A2957" s="3">
        <v>43244</v>
      </c>
      <c r="B2957" s="411">
        <v>8100</v>
      </c>
      <c r="C2957" s="411">
        <v>8400</v>
      </c>
      <c r="D2957" s="412">
        <f t="shared" ref="D2957:D2958" si="751">AVERAGE(B2957:C2957)</f>
        <v>8250</v>
      </c>
    </row>
    <row r="2958" spans="1:4" ht="15" customHeight="1">
      <c r="A2958" s="3">
        <v>43245</v>
      </c>
      <c r="B2958" s="411">
        <v>8200</v>
      </c>
      <c r="C2958" s="411">
        <v>8500</v>
      </c>
      <c r="D2958" s="412">
        <f t="shared" si="751"/>
        <v>8350</v>
      </c>
    </row>
    <row r="2959" spans="1:4" ht="15" customHeight="1">
      <c r="A2959" s="3">
        <v>43248</v>
      </c>
      <c r="B2959" s="690" t="s">
        <v>92</v>
      </c>
      <c r="C2959" s="690"/>
      <c r="D2959" s="690"/>
    </row>
    <row r="2960" spans="1:4" ht="15" customHeight="1">
      <c r="A2960" s="3">
        <v>43249</v>
      </c>
      <c r="B2960" s="411">
        <v>8200</v>
      </c>
      <c r="C2960" s="411">
        <v>8500</v>
      </c>
      <c r="D2960" s="412">
        <f t="shared" ref="D2960" si="752">AVERAGE(B2960:C2960)</f>
        <v>8350</v>
      </c>
    </row>
    <row r="2961" spans="1:6" ht="15" customHeight="1">
      <c r="A2961" s="3">
        <v>43250</v>
      </c>
      <c r="B2961" s="411">
        <v>8200</v>
      </c>
      <c r="C2961" s="411">
        <v>8500</v>
      </c>
      <c r="D2961" s="412">
        <f t="shared" ref="D2961" si="753">AVERAGE(B2961:C2961)</f>
        <v>8350</v>
      </c>
    </row>
    <row r="2962" spans="1:6" ht="15" customHeight="1" thickBot="1">
      <c r="A2962" s="11">
        <v>43251</v>
      </c>
      <c r="B2962" s="416">
        <v>8200</v>
      </c>
      <c r="C2962" s="416">
        <v>8500</v>
      </c>
      <c r="D2962" s="417">
        <f t="shared" ref="D2962" si="754">AVERAGE(B2962:C2962)</f>
        <v>8350</v>
      </c>
      <c r="E2962" s="435">
        <f>AVERAGE(D2940:D2962)</f>
        <v>8233.3333333333339</v>
      </c>
      <c r="F2962" s="435">
        <f>AVERAGE(D2855:D2962)</f>
        <v>8430.5288461538457</v>
      </c>
    </row>
    <row r="2963" spans="1:6" ht="15" customHeight="1">
      <c r="A2963" s="3">
        <v>43252</v>
      </c>
      <c r="B2963" s="411">
        <v>8200</v>
      </c>
      <c r="C2963" s="411">
        <v>8500</v>
      </c>
      <c r="D2963" s="412">
        <f t="shared" ref="D2963:D2964" si="755">AVERAGE(B2963:C2963)</f>
        <v>8350</v>
      </c>
    </row>
    <row r="2964" spans="1:6" ht="15" customHeight="1">
      <c r="A2964" s="3">
        <v>43255</v>
      </c>
      <c r="B2964" s="411">
        <v>8200</v>
      </c>
      <c r="C2964" s="411">
        <v>8500</v>
      </c>
      <c r="D2964" s="412">
        <f t="shared" si="755"/>
        <v>8350</v>
      </c>
    </row>
    <row r="2965" spans="1:6" ht="15" customHeight="1">
      <c r="A2965" s="3">
        <v>43256</v>
      </c>
      <c r="B2965" s="411">
        <v>8200</v>
      </c>
      <c r="C2965" s="411">
        <v>8500</v>
      </c>
      <c r="D2965" s="412">
        <f t="shared" ref="D2965" si="756">AVERAGE(B2965:C2965)</f>
        <v>8350</v>
      </c>
    </row>
    <row r="2966" spans="1:6" ht="15" customHeight="1">
      <c r="A2966" s="3">
        <v>43257</v>
      </c>
      <c r="B2966" s="411">
        <v>8200</v>
      </c>
      <c r="C2966" s="411">
        <v>8500</v>
      </c>
      <c r="D2966" s="412">
        <f t="shared" ref="D2966" si="757">AVERAGE(B2966:C2966)</f>
        <v>8350</v>
      </c>
    </row>
    <row r="2967" spans="1:6" ht="15" customHeight="1">
      <c r="A2967" s="3">
        <v>43258</v>
      </c>
      <c r="B2967" s="411">
        <v>8200</v>
      </c>
      <c r="C2967" s="411">
        <v>8500</v>
      </c>
      <c r="D2967" s="412">
        <f t="shared" ref="D2967:D2968" si="758">AVERAGE(B2967:C2967)</f>
        <v>8350</v>
      </c>
    </row>
    <row r="2968" spans="1:6" ht="15" customHeight="1">
      <c r="A2968" s="3">
        <v>43259</v>
      </c>
      <c r="B2968" s="411">
        <v>8200</v>
      </c>
      <c r="C2968" s="411">
        <v>8450</v>
      </c>
      <c r="D2968" s="412">
        <f t="shared" si="758"/>
        <v>8325</v>
      </c>
    </row>
    <row r="2969" spans="1:6" ht="15" customHeight="1">
      <c r="A2969" s="3">
        <v>43262</v>
      </c>
      <c r="B2969" s="411">
        <v>8200</v>
      </c>
      <c r="C2969" s="411">
        <v>8450</v>
      </c>
      <c r="D2969" s="412">
        <f t="shared" ref="D2969" si="759">AVERAGE(B2969:C2969)</f>
        <v>8325</v>
      </c>
    </row>
    <row r="2970" spans="1:6" ht="15" customHeight="1">
      <c r="A2970" s="3">
        <v>43263</v>
      </c>
      <c r="B2970" s="411">
        <v>8200</v>
      </c>
      <c r="C2970" s="411">
        <v>8450</v>
      </c>
      <c r="D2970" s="412">
        <f t="shared" ref="D2970:D2971" si="760">AVERAGE(B2970:C2970)</f>
        <v>8325</v>
      </c>
    </row>
    <row r="2971" spans="1:6" ht="15" customHeight="1">
      <c r="A2971" s="3">
        <v>43264</v>
      </c>
      <c r="B2971" s="411">
        <v>8150</v>
      </c>
      <c r="C2971" s="411">
        <v>8400</v>
      </c>
      <c r="D2971" s="412">
        <f t="shared" si="760"/>
        <v>8275</v>
      </c>
    </row>
    <row r="2972" spans="1:6" ht="15" customHeight="1">
      <c r="A2972" s="3">
        <v>43265</v>
      </c>
      <c r="B2972" s="411">
        <v>8150</v>
      </c>
      <c r="C2972" s="411">
        <v>8400</v>
      </c>
      <c r="D2972" s="412">
        <f t="shared" ref="D2972:D2973" si="761">AVERAGE(B2972:C2972)</f>
        <v>8275</v>
      </c>
    </row>
    <row r="2973" spans="1:6" ht="15" customHeight="1">
      <c r="A2973" s="3">
        <v>43266</v>
      </c>
      <c r="B2973" s="411">
        <v>8050</v>
      </c>
      <c r="C2973" s="411">
        <v>8300</v>
      </c>
      <c r="D2973" s="412">
        <f t="shared" si="761"/>
        <v>8175</v>
      </c>
    </row>
    <row r="2974" spans="1:6" ht="15" customHeight="1">
      <c r="A2974" s="3">
        <v>43269</v>
      </c>
      <c r="B2974" s="411">
        <v>8050</v>
      </c>
      <c r="C2974" s="411">
        <v>8300</v>
      </c>
      <c r="D2974" s="412">
        <f t="shared" ref="D2974" si="762">AVERAGE(B2974:C2974)</f>
        <v>8175</v>
      </c>
    </row>
    <row r="2975" spans="1:6" ht="15" customHeight="1">
      <c r="A2975" s="3">
        <v>43270</v>
      </c>
      <c r="B2975" s="411">
        <v>8050</v>
      </c>
      <c r="C2975" s="411">
        <v>8300</v>
      </c>
      <c r="D2975" s="412">
        <f t="shared" ref="D2975" si="763">AVERAGE(B2975:C2975)</f>
        <v>8175</v>
      </c>
    </row>
    <row r="2976" spans="1:6" ht="15" customHeight="1">
      <c r="A2976" s="3">
        <v>43271</v>
      </c>
      <c r="B2976" s="411">
        <v>8050</v>
      </c>
      <c r="C2976" s="411">
        <v>8300</v>
      </c>
      <c r="D2976" s="412">
        <f t="shared" ref="D2976" si="764">AVERAGE(B2976:C2976)</f>
        <v>8175</v>
      </c>
    </row>
    <row r="2977" spans="1:7" ht="15" customHeight="1">
      <c r="A2977" s="3">
        <v>43272</v>
      </c>
      <c r="B2977" s="411">
        <v>8050</v>
      </c>
      <c r="C2977" s="411">
        <v>8300</v>
      </c>
      <c r="D2977" s="412">
        <f t="shared" ref="D2977:D2978" si="765">AVERAGE(B2977:C2977)</f>
        <v>8175</v>
      </c>
    </row>
    <row r="2978" spans="1:7" ht="15" customHeight="1">
      <c r="A2978" s="3">
        <v>43273</v>
      </c>
      <c r="B2978" s="411">
        <v>8000</v>
      </c>
      <c r="C2978" s="411">
        <v>8250</v>
      </c>
      <c r="D2978" s="412">
        <f t="shared" si="765"/>
        <v>8125</v>
      </c>
    </row>
    <row r="2979" spans="1:7" ht="15" customHeight="1">
      <c r="A2979" s="3">
        <v>43276</v>
      </c>
      <c r="B2979" s="411">
        <v>8000</v>
      </c>
      <c r="C2979" s="411">
        <v>8250</v>
      </c>
      <c r="D2979" s="412">
        <f t="shared" ref="D2979:D2985" si="766">AVERAGE(B2979:C2979)</f>
        <v>8125</v>
      </c>
    </row>
    <row r="2980" spans="1:7" ht="15" customHeight="1">
      <c r="A2980" s="3">
        <v>43277</v>
      </c>
      <c r="B2980" s="411">
        <v>8000</v>
      </c>
      <c r="C2980" s="411">
        <v>8250</v>
      </c>
      <c r="D2980" s="412">
        <f t="shared" si="766"/>
        <v>8125</v>
      </c>
    </row>
    <row r="2981" spans="1:7" ht="15" customHeight="1">
      <c r="A2981" s="3">
        <v>43278</v>
      </c>
      <c r="B2981" s="411">
        <v>8000</v>
      </c>
      <c r="C2981" s="411">
        <v>8250</v>
      </c>
      <c r="D2981" s="412">
        <f t="shared" si="766"/>
        <v>8125</v>
      </c>
    </row>
    <row r="2982" spans="1:7" ht="15" customHeight="1">
      <c r="A2982" s="3">
        <v>43279</v>
      </c>
      <c r="B2982" s="411">
        <v>8000</v>
      </c>
      <c r="C2982" s="411">
        <v>8250</v>
      </c>
      <c r="D2982" s="412">
        <f t="shared" si="766"/>
        <v>8125</v>
      </c>
    </row>
    <row r="2983" spans="1:7" ht="15" customHeight="1" thickBot="1">
      <c r="A2983" s="11">
        <v>43280</v>
      </c>
      <c r="B2983" s="416">
        <v>7900</v>
      </c>
      <c r="C2983" s="416">
        <v>8150</v>
      </c>
      <c r="D2983" s="417">
        <f t="shared" si="766"/>
        <v>8025</v>
      </c>
      <c r="E2983" s="435">
        <f>AVERAGE($D$2963:D2983)</f>
        <v>8228.5714285714294</v>
      </c>
      <c r="F2983" s="435">
        <f>AVERAGE($D$2855:D2983)</f>
        <v>8396.6</v>
      </c>
    </row>
    <row r="2984" spans="1:7" ht="15" customHeight="1">
      <c r="A2984" s="3">
        <v>43283</v>
      </c>
      <c r="B2984" s="411">
        <v>7900</v>
      </c>
      <c r="C2984" s="411">
        <v>8150</v>
      </c>
      <c r="D2984" s="412">
        <f t="shared" si="766"/>
        <v>8025</v>
      </c>
    </row>
    <row r="2985" spans="1:7" ht="15" customHeight="1">
      <c r="A2985" s="3">
        <v>43284</v>
      </c>
      <c r="B2985" s="411">
        <v>7900</v>
      </c>
      <c r="C2985" s="411">
        <v>8150</v>
      </c>
      <c r="D2985" s="412">
        <f t="shared" si="766"/>
        <v>8025</v>
      </c>
    </row>
    <row r="2986" spans="1:7" ht="15" customHeight="1">
      <c r="A2986" s="3">
        <v>43285</v>
      </c>
      <c r="B2986" s="411">
        <v>7900</v>
      </c>
      <c r="C2986" s="411">
        <v>8150</v>
      </c>
      <c r="D2986" s="412">
        <f t="shared" ref="D2986" si="767">AVERAGE(B2986:C2986)</f>
        <v>8025</v>
      </c>
    </row>
    <row r="2987" spans="1:7" ht="15" customHeight="1">
      <c r="A2987" s="3">
        <v>43286</v>
      </c>
      <c r="B2987" s="411">
        <v>7900</v>
      </c>
      <c r="C2987" s="411">
        <v>8150</v>
      </c>
      <c r="D2987" s="412">
        <f t="shared" ref="D2987:D2988" si="768">AVERAGE(B2987:C2987)</f>
        <v>8025</v>
      </c>
    </row>
    <row r="2988" spans="1:7" ht="15" customHeight="1">
      <c r="A2988" s="3">
        <v>43287</v>
      </c>
      <c r="B2988" s="411">
        <v>7900</v>
      </c>
      <c r="C2988" s="411">
        <v>8150</v>
      </c>
      <c r="D2988" s="412">
        <f t="shared" si="768"/>
        <v>8025</v>
      </c>
    </row>
    <row r="2989" spans="1:7" ht="15" customHeight="1">
      <c r="A2989" s="3">
        <v>43290</v>
      </c>
      <c r="B2989" s="411">
        <v>7900</v>
      </c>
      <c r="C2989" s="411">
        <v>8150</v>
      </c>
      <c r="D2989" s="412">
        <f t="shared" ref="D2989" si="769">AVERAGE(B2989:C2989)</f>
        <v>8025</v>
      </c>
    </row>
    <row r="2990" spans="1:7" ht="15" customHeight="1">
      <c r="A2990" s="3">
        <v>43291</v>
      </c>
      <c r="B2990" s="411">
        <v>7900</v>
      </c>
      <c r="C2990" s="411">
        <v>8150</v>
      </c>
      <c r="D2990" s="412">
        <f t="shared" ref="D2990" si="770">AVERAGE(B2990:C2990)</f>
        <v>8025</v>
      </c>
    </row>
    <row r="2991" spans="1:7" ht="15" customHeight="1">
      <c r="A2991" s="3">
        <v>43292</v>
      </c>
      <c r="B2991" s="411">
        <v>7900</v>
      </c>
      <c r="C2991" s="411">
        <v>8150</v>
      </c>
      <c r="D2991" s="412">
        <f t="shared" ref="D2991:D3003" si="771">AVERAGE(B2991:C2991)</f>
        <v>8025</v>
      </c>
      <c r="G2991" s="413"/>
    </row>
    <row r="2992" spans="1:7" ht="15" customHeight="1">
      <c r="A2992" s="3">
        <v>43293</v>
      </c>
      <c r="B2992" s="411">
        <v>7900</v>
      </c>
      <c r="C2992" s="411">
        <v>8150</v>
      </c>
      <c r="D2992" s="412">
        <f t="shared" si="771"/>
        <v>8025</v>
      </c>
    </row>
    <row r="2993" spans="1:6" ht="15" customHeight="1">
      <c r="A2993" s="3">
        <v>43294</v>
      </c>
      <c r="B2993" s="411">
        <v>7800</v>
      </c>
      <c r="C2993" s="411">
        <v>8100</v>
      </c>
      <c r="D2993" s="412">
        <f t="shared" si="771"/>
        <v>7950</v>
      </c>
    </row>
    <row r="2994" spans="1:6" ht="15" customHeight="1">
      <c r="A2994" s="3">
        <v>43297</v>
      </c>
      <c r="B2994" s="411">
        <v>7800</v>
      </c>
      <c r="C2994" s="411">
        <v>8100</v>
      </c>
      <c r="D2994" s="412">
        <f t="shared" si="771"/>
        <v>7950</v>
      </c>
    </row>
    <row r="2995" spans="1:6" ht="15" customHeight="1">
      <c r="A2995" s="3">
        <v>43298</v>
      </c>
      <c r="B2995" s="411">
        <v>7800</v>
      </c>
      <c r="C2995" s="411">
        <v>8100</v>
      </c>
      <c r="D2995" s="412">
        <f t="shared" si="771"/>
        <v>7950</v>
      </c>
    </row>
    <row r="2996" spans="1:6" ht="15" customHeight="1">
      <c r="A2996" s="3">
        <v>43299</v>
      </c>
      <c r="B2996" s="411">
        <v>7800</v>
      </c>
      <c r="C2996" s="411">
        <v>8100</v>
      </c>
      <c r="D2996" s="412">
        <f t="shared" si="771"/>
        <v>7950</v>
      </c>
    </row>
    <row r="2997" spans="1:6" ht="15" customHeight="1">
      <c r="A2997" s="3">
        <v>43300</v>
      </c>
      <c r="B2997" s="411">
        <v>7800</v>
      </c>
      <c r="C2997" s="411">
        <v>8100</v>
      </c>
      <c r="D2997" s="412">
        <f t="shared" si="771"/>
        <v>7950</v>
      </c>
    </row>
    <row r="2998" spans="1:6" ht="15" customHeight="1">
      <c r="A2998" s="3">
        <v>43301</v>
      </c>
      <c r="B2998" s="411">
        <v>7800</v>
      </c>
      <c r="C2998" s="411">
        <v>8100</v>
      </c>
      <c r="D2998" s="412">
        <f t="shared" si="771"/>
        <v>7950</v>
      </c>
    </row>
    <row r="2999" spans="1:6" ht="15" customHeight="1">
      <c r="A2999" s="3">
        <v>43304</v>
      </c>
      <c r="B2999" s="411">
        <v>7800</v>
      </c>
      <c r="C2999" s="411">
        <v>8100</v>
      </c>
      <c r="D2999" s="412">
        <f t="shared" si="771"/>
        <v>7950</v>
      </c>
    </row>
    <row r="3000" spans="1:6" ht="15" customHeight="1">
      <c r="A3000" s="3">
        <v>43305</v>
      </c>
      <c r="B3000" s="411">
        <v>7800</v>
      </c>
      <c r="C3000" s="411">
        <v>8100</v>
      </c>
      <c r="D3000" s="412">
        <f t="shared" si="771"/>
        <v>7950</v>
      </c>
    </row>
    <row r="3001" spans="1:6" ht="15" customHeight="1">
      <c r="A3001" s="3">
        <v>43306</v>
      </c>
      <c r="B3001" s="411">
        <v>7800</v>
      </c>
      <c r="C3001" s="411">
        <v>8200</v>
      </c>
      <c r="D3001" s="412">
        <f t="shared" si="771"/>
        <v>8000</v>
      </c>
    </row>
    <row r="3002" spans="1:6" ht="15" customHeight="1">
      <c r="A3002" s="3">
        <v>43307</v>
      </c>
      <c r="B3002" s="411">
        <v>7800</v>
      </c>
      <c r="C3002" s="411">
        <v>8200</v>
      </c>
      <c r="D3002" s="412">
        <f t="shared" si="771"/>
        <v>8000</v>
      </c>
    </row>
    <row r="3003" spans="1:6" ht="15" customHeight="1">
      <c r="A3003" s="3">
        <v>43308</v>
      </c>
      <c r="B3003" s="411">
        <v>7900</v>
      </c>
      <c r="C3003" s="411">
        <v>8200</v>
      </c>
      <c r="D3003" s="412">
        <f t="shared" si="771"/>
        <v>8050</v>
      </c>
    </row>
    <row r="3004" spans="1:6" ht="15" customHeight="1">
      <c r="A3004" s="3">
        <v>43311</v>
      </c>
      <c r="B3004" s="411">
        <v>7900</v>
      </c>
      <c r="C3004" s="411">
        <v>8200</v>
      </c>
      <c r="D3004" s="412">
        <f t="shared" ref="D3004" si="772">AVERAGE(B3004:C3004)</f>
        <v>8050</v>
      </c>
    </row>
    <row r="3005" spans="1:6" ht="15" customHeight="1" thickBot="1">
      <c r="A3005" s="11">
        <v>43312</v>
      </c>
      <c r="B3005" s="416">
        <v>7900</v>
      </c>
      <c r="C3005" s="416">
        <v>8200</v>
      </c>
      <c r="D3005" s="417">
        <f t="shared" ref="D3005:D3006" si="773">AVERAGE(B3005:C3005)</f>
        <v>8050</v>
      </c>
      <c r="E3005" s="435">
        <f>AVERAGE($D$2984:D3005)</f>
        <v>7998.863636363636</v>
      </c>
      <c r="F3005" s="435">
        <f>AVERAGE($D$2855:D3005)</f>
        <v>8337.074829931973</v>
      </c>
    </row>
    <row r="3006" spans="1:6" ht="15" customHeight="1">
      <c r="A3006" s="3">
        <v>43313</v>
      </c>
      <c r="B3006" s="411">
        <v>7900</v>
      </c>
      <c r="C3006" s="411">
        <v>8200</v>
      </c>
      <c r="D3006" s="412">
        <f t="shared" si="773"/>
        <v>8050</v>
      </c>
    </row>
    <row r="3007" spans="1:6" ht="15" customHeight="1">
      <c r="A3007" s="3">
        <v>43314</v>
      </c>
      <c r="B3007" s="411">
        <v>7900</v>
      </c>
      <c r="C3007" s="411">
        <v>8200</v>
      </c>
      <c r="D3007" s="412">
        <f t="shared" ref="D3007" si="774">AVERAGE(B3007:C3007)</f>
        <v>8050</v>
      </c>
    </row>
    <row r="3008" spans="1:6" ht="15" customHeight="1">
      <c r="A3008" s="3">
        <v>43315</v>
      </c>
      <c r="B3008" s="411">
        <v>7900</v>
      </c>
      <c r="C3008" s="411">
        <v>8200</v>
      </c>
      <c r="D3008" s="412">
        <f t="shared" ref="D3008" si="775">AVERAGE(B3008:C3008)</f>
        <v>8050</v>
      </c>
    </row>
    <row r="3009" spans="1:4" ht="15" customHeight="1">
      <c r="A3009" s="3">
        <v>43318</v>
      </c>
      <c r="B3009" s="411">
        <v>7900</v>
      </c>
      <c r="C3009" s="411">
        <v>8200</v>
      </c>
      <c r="D3009" s="412">
        <f t="shared" ref="D3009" si="776">AVERAGE(B3009:C3009)</f>
        <v>8050</v>
      </c>
    </row>
    <row r="3010" spans="1:4" ht="15" customHeight="1">
      <c r="A3010" s="3">
        <v>43319</v>
      </c>
      <c r="B3010" s="411">
        <v>7900</v>
      </c>
      <c r="C3010" s="411">
        <v>8200</v>
      </c>
      <c r="D3010" s="412">
        <f t="shared" ref="D3010" si="777">AVERAGE(B3010:C3010)</f>
        <v>8050</v>
      </c>
    </row>
    <row r="3011" spans="1:4" ht="15" customHeight="1">
      <c r="A3011" s="3">
        <v>43320</v>
      </c>
      <c r="B3011" s="411">
        <v>7900</v>
      </c>
      <c r="C3011" s="411">
        <v>8300</v>
      </c>
      <c r="D3011" s="412">
        <f t="shared" ref="D3011" si="778">AVERAGE(B3011:C3011)</f>
        <v>8100</v>
      </c>
    </row>
    <row r="3012" spans="1:4" ht="15" customHeight="1">
      <c r="A3012" s="3">
        <v>43321</v>
      </c>
      <c r="B3012" s="411">
        <v>7900</v>
      </c>
      <c r="C3012" s="411">
        <v>8300</v>
      </c>
      <c r="D3012" s="412">
        <f t="shared" ref="D3012:D3022" si="779">AVERAGE(B3012:C3012)</f>
        <v>8100</v>
      </c>
    </row>
    <row r="3013" spans="1:4" ht="15" customHeight="1">
      <c r="A3013" s="3">
        <v>43322</v>
      </c>
      <c r="B3013" s="411">
        <v>8000</v>
      </c>
      <c r="C3013" s="411">
        <v>8400</v>
      </c>
      <c r="D3013" s="412">
        <f t="shared" si="779"/>
        <v>8200</v>
      </c>
    </row>
    <row r="3014" spans="1:4" ht="15" customHeight="1">
      <c r="A3014" s="3">
        <v>43325</v>
      </c>
      <c r="B3014" s="411">
        <v>8000</v>
      </c>
      <c r="C3014" s="411">
        <v>8400</v>
      </c>
      <c r="D3014" s="412">
        <f t="shared" si="779"/>
        <v>8200</v>
      </c>
    </row>
    <row r="3015" spans="1:4" ht="15" customHeight="1">
      <c r="A3015" s="3">
        <v>43326</v>
      </c>
      <c r="B3015" s="411">
        <v>8000</v>
      </c>
      <c r="C3015" s="411">
        <v>8400</v>
      </c>
      <c r="D3015" s="412">
        <f t="shared" si="779"/>
        <v>8200</v>
      </c>
    </row>
    <row r="3016" spans="1:4" ht="15" customHeight="1">
      <c r="A3016" s="3">
        <v>43327</v>
      </c>
      <c r="B3016" s="411">
        <v>8000</v>
      </c>
      <c r="C3016" s="411">
        <v>8400</v>
      </c>
      <c r="D3016" s="412">
        <f t="shared" si="779"/>
        <v>8200</v>
      </c>
    </row>
    <row r="3017" spans="1:4" ht="15" customHeight="1">
      <c r="A3017" s="3">
        <v>43328</v>
      </c>
      <c r="B3017" s="411">
        <v>8000</v>
      </c>
      <c r="C3017" s="411">
        <v>8400</v>
      </c>
      <c r="D3017" s="412">
        <f t="shared" si="779"/>
        <v>8200</v>
      </c>
    </row>
    <row r="3018" spans="1:4" ht="15" customHeight="1">
      <c r="A3018" s="3">
        <v>43329</v>
      </c>
      <c r="B3018" s="411">
        <v>8300</v>
      </c>
      <c r="C3018" s="411">
        <v>8500</v>
      </c>
      <c r="D3018" s="412">
        <f t="shared" si="779"/>
        <v>8400</v>
      </c>
    </row>
    <row r="3019" spans="1:4" ht="15" customHeight="1">
      <c r="A3019" s="3">
        <v>43332</v>
      </c>
      <c r="B3019" s="411">
        <v>8300</v>
      </c>
      <c r="C3019" s="411">
        <v>8500</v>
      </c>
      <c r="D3019" s="412">
        <f t="shared" si="779"/>
        <v>8400</v>
      </c>
    </row>
    <row r="3020" spans="1:4" ht="15" customHeight="1">
      <c r="A3020" s="3">
        <v>43333</v>
      </c>
      <c r="B3020" s="411">
        <v>8300</v>
      </c>
      <c r="C3020" s="411">
        <v>8500</v>
      </c>
      <c r="D3020" s="412">
        <f t="shared" si="779"/>
        <v>8400</v>
      </c>
    </row>
    <row r="3021" spans="1:4" ht="15" customHeight="1">
      <c r="A3021" s="3">
        <v>43334</v>
      </c>
      <c r="B3021" s="411">
        <v>8300</v>
      </c>
      <c r="C3021" s="411">
        <v>8500</v>
      </c>
      <c r="D3021" s="412">
        <f t="shared" si="779"/>
        <v>8400</v>
      </c>
    </row>
    <row r="3022" spans="1:4" ht="15" customHeight="1">
      <c r="A3022" s="3">
        <v>43335</v>
      </c>
      <c r="B3022" s="411">
        <v>8300</v>
      </c>
      <c r="C3022" s="411">
        <v>8500</v>
      </c>
      <c r="D3022" s="412">
        <f t="shared" si="779"/>
        <v>8400</v>
      </c>
    </row>
    <row r="3023" spans="1:4" ht="15" customHeight="1">
      <c r="A3023" s="3">
        <v>43336</v>
      </c>
      <c r="B3023" s="411">
        <v>8300</v>
      </c>
      <c r="C3023" s="411">
        <v>8600</v>
      </c>
      <c r="D3023" s="412">
        <f>AVERAGE(B3023:C3023)</f>
        <v>8450</v>
      </c>
    </row>
    <row r="3024" spans="1:4" ht="15" customHeight="1">
      <c r="A3024" s="3">
        <v>43339</v>
      </c>
      <c r="B3024" s="690" t="s">
        <v>92</v>
      </c>
      <c r="C3024" s="690"/>
      <c r="D3024" s="690"/>
    </row>
    <row r="3025" spans="1:6" ht="15" customHeight="1">
      <c r="A3025" s="3">
        <v>43340</v>
      </c>
      <c r="B3025" s="411">
        <v>8300</v>
      </c>
      <c r="C3025" s="411">
        <v>8600</v>
      </c>
      <c r="D3025" s="412">
        <f t="shared" ref="D3025:D3038" si="780">AVERAGE(B3025:C3025)</f>
        <v>8450</v>
      </c>
    </row>
    <row r="3026" spans="1:6" ht="15" customHeight="1">
      <c r="A3026" s="3">
        <v>43341</v>
      </c>
      <c r="B3026" s="411">
        <v>8300</v>
      </c>
      <c r="C3026" s="411">
        <v>8600</v>
      </c>
      <c r="D3026" s="412">
        <f t="shared" si="780"/>
        <v>8450</v>
      </c>
    </row>
    <row r="3027" spans="1:6" ht="15" customHeight="1">
      <c r="A3027" s="3">
        <v>43342</v>
      </c>
      <c r="B3027" s="411">
        <v>8300</v>
      </c>
      <c r="C3027" s="411">
        <v>8600</v>
      </c>
      <c r="D3027" s="412">
        <f t="shared" si="780"/>
        <v>8450</v>
      </c>
    </row>
    <row r="3028" spans="1:6" ht="15" customHeight="1" thickBot="1">
      <c r="A3028" s="11">
        <v>43343</v>
      </c>
      <c r="B3028" s="416">
        <v>8350</v>
      </c>
      <c r="C3028" s="416">
        <v>8600</v>
      </c>
      <c r="D3028" s="417">
        <f t="shared" si="780"/>
        <v>8475</v>
      </c>
      <c r="E3028" s="435">
        <f>AVERAGE($D$3006:D3028)</f>
        <v>8260.2272727272721</v>
      </c>
      <c r="F3028" s="435">
        <f>AVERAGE($D$2855:D3028)</f>
        <v>8327.0710059171597</v>
      </c>
    </row>
    <row r="3029" spans="1:6" ht="15" customHeight="1">
      <c r="A3029" s="3">
        <v>43346</v>
      </c>
      <c r="B3029" s="411">
        <v>8350</v>
      </c>
      <c r="C3029" s="411">
        <v>8600</v>
      </c>
      <c r="D3029" s="412">
        <f t="shared" si="780"/>
        <v>8475</v>
      </c>
    </row>
    <row r="3030" spans="1:6" ht="15" customHeight="1">
      <c r="A3030" s="3">
        <v>43347</v>
      </c>
      <c r="B3030" s="411">
        <v>8350</v>
      </c>
      <c r="C3030" s="411">
        <v>8600</v>
      </c>
      <c r="D3030" s="412">
        <f t="shared" si="780"/>
        <v>8475</v>
      </c>
    </row>
    <row r="3031" spans="1:6" ht="15" customHeight="1">
      <c r="A3031" s="3">
        <v>43348</v>
      </c>
      <c r="B3031" s="411">
        <v>8350</v>
      </c>
      <c r="C3031" s="411">
        <v>8600</v>
      </c>
      <c r="D3031" s="412">
        <f t="shared" si="780"/>
        <v>8475</v>
      </c>
    </row>
    <row r="3032" spans="1:6" ht="15" customHeight="1">
      <c r="A3032" s="3">
        <v>43349</v>
      </c>
      <c r="B3032" s="411">
        <v>8350</v>
      </c>
      <c r="C3032" s="411">
        <v>8600</v>
      </c>
      <c r="D3032" s="412">
        <f t="shared" si="780"/>
        <v>8475</v>
      </c>
    </row>
    <row r="3033" spans="1:6" ht="15" customHeight="1">
      <c r="A3033" s="3">
        <v>43350</v>
      </c>
      <c r="B3033" s="411">
        <v>8400</v>
      </c>
      <c r="C3033" s="411">
        <v>8600</v>
      </c>
      <c r="D3033" s="412">
        <f t="shared" si="780"/>
        <v>8500</v>
      </c>
    </row>
    <row r="3034" spans="1:6" ht="15" customHeight="1">
      <c r="A3034" s="3">
        <v>43353</v>
      </c>
      <c r="B3034" s="411">
        <v>8400</v>
      </c>
      <c r="C3034" s="411">
        <v>8600</v>
      </c>
      <c r="D3034" s="412">
        <f t="shared" si="780"/>
        <v>8500</v>
      </c>
    </row>
    <row r="3035" spans="1:6" ht="15" customHeight="1">
      <c r="A3035" s="3">
        <v>43354</v>
      </c>
      <c r="B3035" s="411">
        <v>8400</v>
      </c>
      <c r="C3035" s="411">
        <v>8600</v>
      </c>
      <c r="D3035" s="412">
        <f t="shared" si="780"/>
        <v>8500</v>
      </c>
    </row>
    <row r="3036" spans="1:6" ht="15" customHeight="1">
      <c r="A3036" s="3">
        <v>43355</v>
      </c>
      <c r="B3036" s="411">
        <v>8450</v>
      </c>
      <c r="C3036" s="411">
        <v>8650</v>
      </c>
      <c r="D3036" s="412">
        <f t="shared" si="780"/>
        <v>8550</v>
      </c>
    </row>
    <row r="3037" spans="1:6" ht="15" customHeight="1">
      <c r="A3037" s="3">
        <v>43356</v>
      </c>
      <c r="B3037" s="411">
        <v>8450</v>
      </c>
      <c r="C3037" s="411">
        <v>8650</v>
      </c>
      <c r="D3037" s="412">
        <f t="shared" si="780"/>
        <v>8550</v>
      </c>
    </row>
    <row r="3038" spans="1:6" ht="15" customHeight="1">
      <c r="A3038" s="3">
        <v>43357</v>
      </c>
      <c r="B3038" s="411">
        <v>8500</v>
      </c>
      <c r="C3038" s="411">
        <v>8700</v>
      </c>
      <c r="D3038" s="412">
        <f t="shared" si="780"/>
        <v>8600</v>
      </c>
    </row>
    <row r="3039" spans="1:6" ht="15" customHeight="1">
      <c r="A3039" s="3">
        <v>43360</v>
      </c>
      <c r="B3039" s="411">
        <v>8500</v>
      </c>
      <c r="C3039" s="411">
        <v>8700</v>
      </c>
      <c r="D3039" s="412">
        <f t="shared" ref="D3039" si="781">AVERAGE(B3039:C3039)</f>
        <v>8600</v>
      </c>
    </row>
    <row r="3040" spans="1:6" ht="15" customHeight="1">
      <c r="A3040" s="3">
        <v>43361</v>
      </c>
      <c r="B3040" s="411">
        <v>8500</v>
      </c>
      <c r="C3040" s="411">
        <v>8700</v>
      </c>
      <c r="D3040" s="412">
        <f t="shared" ref="D3040:D3063" si="782">AVERAGE(B3040:C3040)</f>
        <v>8600</v>
      </c>
    </row>
    <row r="3041" spans="1:6" ht="15" customHeight="1">
      <c r="A3041" s="3">
        <v>43362</v>
      </c>
      <c r="B3041" s="411">
        <v>8500</v>
      </c>
      <c r="C3041" s="411">
        <v>8700</v>
      </c>
      <c r="D3041" s="412">
        <f t="shared" si="782"/>
        <v>8600</v>
      </c>
    </row>
    <row r="3042" spans="1:6" ht="15" customHeight="1">
      <c r="A3042" s="3">
        <v>43363</v>
      </c>
      <c r="B3042" s="411">
        <v>8500</v>
      </c>
      <c r="C3042" s="411">
        <v>8700</v>
      </c>
      <c r="D3042" s="412">
        <f t="shared" si="782"/>
        <v>8600</v>
      </c>
    </row>
    <row r="3043" spans="1:6" ht="15" customHeight="1">
      <c r="A3043" s="3">
        <v>43364</v>
      </c>
      <c r="B3043" s="411">
        <v>8500</v>
      </c>
      <c r="C3043" s="411">
        <v>8700</v>
      </c>
      <c r="D3043" s="412">
        <f t="shared" si="782"/>
        <v>8600</v>
      </c>
    </row>
    <row r="3044" spans="1:6" ht="15" customHeight="1">
      <c r="A3044" s="3">
        <v>43367</v>
      </c>
      <c r="B3044" s="411">
        <v>8500</v>
      </c>
      <c r="C3044" s="411">
        <v>8700</v>
      </c>
      <c r="D3044" s="412">
        <f t="shared" si="782"/>
        <v>8600</v>
      </c>
    </row>
    <row r="3045" spans="1:6" ht="15" customHeight="1">
      <c r="A3045" s="3">
        <v>43368</v>
      </c>
      <c r="B3045" s="411">
        <v>8500</v>
      </c>
      <c r="C3045" s="411">
        <v>8700</v>
      </c>
      <c r="D3045" s="412">
        <f t="shared" si="782"/>
        <v>8600</v>
      </c>
    </row>
    <row r="3046" spans="1:6" ht="15" customHeight="1">
      <c r="A3046" s="3">
        <v>43369</v>
      </c>
      <c r="B3046" s="411">
        <v>8500</v>
      </c>
      <c r="C3046" s="411">
        <v>8700</v>
      </c>
      <c r="D3046" s="412">
        <f t="shared" si="782"/>
        <v>8600</v>
      </c>
    </row>
    <row r="3047" spans="1:6" ht="15" customHeight="1">
      <c r="A3047" s="3">
        <v>43370</v>
      </c>
      <c r="B3047" s="411">
        <v>8500</v>
      </c>
      <c r="C3047" s="411">
        <v>8700</v>
      </c>
      <c r="D3047" s="412">
        <f t="shared" si="782"/>
        <v>8600</v>
      </c>
    </row>
    <row r="3048" spans="1:6" ht="15" customHeight="1" thickBot="1">
      <c r="A3048" s="11">
        <v>43371</v>
      </c>
      <c r="B3048" s="416">
        <v>8500</v>
      </c>
      <c r="C3048" s="416">
        <v>8700</v>
      </c>
      <c r="D3048" s="417">
        <f t="shared" si="782"/>
        <v>8600</v>
      </c>
      <c r="E3048" s="435">
        <f>AVERAGE(D3029:D3048)</f>
        <v>8555</v>
      </c>
      <c r="F3048" s="435">
        <f>AVERAGE($D$2855:D3048)</f>
        <v>8351.1904761904771</v>
      </c>
    </row>
    <row r="3049" spans="1:6" ht="15" customHeight="1">
      <c r="A3049" s="3">
        <v>43374</v>
      </c>
      <c r="B3049" s="411">
        <v>8500</v>
      </c>
      <c r="C3049" s="411">
        <v>8700</v>
      </c>
      <c r="D3049" s="412">
        <f t="shared" si="782"/>
        <v>8600</v>
      </c>
      <c r="F3049" s="439"/>
    </row>
    <row r="3050" spans="1:6" ht="15" customHeight="1">
      <c r="A3050" s="3">
        <v>43375</v>
      </c>
      <c r="B3050" s="411">
        <v>8500</v>
      </c>
      <c r="C3050" s="411">
        <v>8700</v>
      </c>
      <c r="D3050" s="412">
        <f t="shared" si="782"/>
        <v>8600</v>
      </c>
      <c r="F3050" s="422"/>
    </row>
    <row r="3051" spans="1:6" ht="15" customHeight="1">
      <c r="A3051" s="3">
        <v>43376</v>
      </c>
      <c r="B3051" s="411">
        <v>8450</v>
      </c>
      <c r="C3051" s="411">
        <v>8650</v>
      </c>
      <c r="D3051" s="412">
        <f t="shared" si="782"/>
        <v>8550</v>
      </c>
      <c r="F3051" s="422"/>
    </row>
    <row r="3052" spans="1:6" ht="15" customHeight="1">
      <c r="A3052" s="3">
        <v>43377</v>
      </c>
      <c r="B3052" s="411">
        <v>8450</v>
      </c>
      <c r="C3052" s="411">
        <v>8650</v>
      </c>
      <c r="D3052" s="412">
        <f t="shared" si="782"/>
        <v>8550</v>
      </c>
      <c r="F3052" s="422"/>
    </row>
    <row r="3053" spans="1:6" ht="15" customHeight="1">
      <c r="A3053" s="3">
        <v>43378</v>
      </c>
      <c r="B3053" s="411">
        <v>8450</v>
      </c>
      <c r="C3053" s="411">
        <v>8650</v>
      </c>
      <c r="D3053" s="412">
        <f t="shared" si="782"/>
        <v>8550</v>
      </c>
      <c r="F3053" s="422"/>
    </row>
    <row r="3054" spans="1:6" ht="15" customHeight="1">
      <c r="A3054" s="3">
        <v>43381</v>
      </c>
      <c r="B3054" s="411">
        <v>8450</v>
      </c>
      <c r="C3054" s="411">
        <v>8650</v>
      </c>
      <c r="D3054" s="412">
        <f t="shared" si="782"/>
        <v>8550</v>
      </c>
      <c r="F3054" s="422"/>
    </row>
    <row r="3055" spans="1:6" ht="15" customHeight="1">
      <c r="A3055" s="3">
        <v>43382</v>
      </c>
      <c r="B3055" s="411">
        <v>8450</v>
      </c>
      <c r="C3055" s="411">
        <v>8650</v>
      </c>
      <c r="D3055" s="412">
        <f t="shared" si="782"/>
        <v>8550</v>
      </c>
      <c r="F3055" s="422"/>
    </row>
    <row r="3056" spans="1:6" ht="15" customHeight="1">
      <c r="A3056" s="3">
        <v>43383</v>
      </c>
      <c r="B3056" s="411">
        <v>8400</v>
      </c>
      <c r="C3056" s="411">
        <v>8600</v>
      </c>
      <c r="D3056" s="412">
        <f t="shared" si="782"/>
        <v>8500</v>
      </c>
      <c r="F3056" s="422"/>
    </row>
    <row r="3057" spans="1:6" ht="15" customHeight="1">
      <c r="A3057" s="3">
        <v>43384</v>
      </c>
      <c r="B3057" s="411">
        <v>8400</v>
      </c>
      <c r="C3057" s="411">
        <v>8600</v>
      </c>
      <c r="D3057" s="412">
        <f t="shared" si="782"/>
        <v>8500</v>
      </c>
      <c r="F3057" s="422"/>
    </row>
    <row r="3058" spans="1:6" ht="15" customHeight="1">
      <c r="A3058" s="3">
        <v>43385</v>
      </c>
      <c r="B3058" s="411">
        <v>8400</v>
      </c>
      <c r="C3058" s="411">
        <v>8600</v>
      </c>
      <c r="D3058" s="412">
        <f t="shared" si="782"/>
        <v>8500</v>
      </c>
      <c r="F3058" s="422"/>
    </row>
    <row r="3059" spans="1:6" ht="15" customHeight="1">
      <c r="A3059" s="3">
        <v>43388</v>
      </c>
      <c r="B3059" s="411">
        <v>8400</v>
      </c>
      <c r="C3059" s="411">
        <v>8600</v>
      </c>
      <c r="D3059" s="412">
        <f t="shared" si="782"/>
        <v>8500</v>
      </c>
      <c r="F3059" s="422"/>
    </row>
    <row r="3060" spans="1:6" ht="15" customHeight="1">
      <c r="A3060" s="3">
        <v>43389</v>
      </c>
      <c r="B3060" s="411">
        <v>8400</v>
      </c>
      <c r="C3060" s="411">
        <v>8600</v>
      </c>
      <c r="D3060" s="412">
        <f t="shared" si="782"/>
        <v>8500</v>
      </c>
      <c r="F3060" s="422"/>
    </row>
    <row r="3061" spans="1:6" ht="15" customHeight="1">
      <c r="A3061" s="3">
        <v>43390</v>
      </c>
      <c r="B3061" s="411">
        <v>8150</v>
      </c>
      <c r="C3061" s="411">
        <v>8500</v>
      </c>
      <c r="D3061" s="412">
        <f t="shared" si="782"/>
        <v>8325</v>
      </c>
      <c r="F3061" s="422"/>
    </row>
    <row r="3062" spans="1:6" ht="15" customHeight="1">
      <c r="A3062" s="3">
        <v>43391</v>
      </c>
      <c r="B3062" s="411">
        <v>8150</v>
      </c>
      <c r="C3062" s="411">
        <v>8500</v>
      </c>
      <c r="D3062" s="412">
        <f t="shared" si="782"/>
        <v>8325</v>
      </c>
      <c r="F3062" s="422"/>
    </row>
    <row r="3063" spans="1:6" ht="15" customHeight="1">
      <c r="A3063" s="3">
        <v>43392</v>
      </c>
      <c r="B3063" s="411">
        <v>8150</v>
      </c>
      <c r="C3063" s="411">
        <v>8500</v>
      </c>
      <c r="D3063" s="412">
        <f t="shared" si="782"/>
        <v>8325</v>
      </c>
    </row>
    <row r="3064" spans="1:6" ht="15" customHeight="1">
      <c r="A3064" s="3">
        <v>43395</v>
      </c>
      <c r="B3064" s="411">
        <v>8150</v>
      </c>
      <c r="C3064" s="411">
        <v>8500</v>
      </c>
      <c r="D3064" s="412">
        <f t="shared" ref="D3064" si="783">AVERAGE(B3064:C3064)</f>
        <v>8325</v>
      </c>
    </row>
    <row r="3065" spans="1:6" ht="15" customHeight="1">
      <c r="A3065" s="3">
        <v>43396</v>
      </c>
      <c r="B3065" s="411">
        <v>8150</v>
      </c>
      <c r="C3065" s="411">
        <v>8500</v>
      </c>
      <c r="D3065" s="412">
        <f t="shared" ref="D3065" si="784">AVERAGE(B3065:C3065)</f>
        <v>8325</v>
      </c>
    </row>
    <row r="3066" spans="1:6" ht="15" customHeight="1">
      <c r="A3066" s="3">
        <v>43397</v>
      </c>
      <c r="B3066" s="411">
        <v>8150</v>
      </c>
      <c r="C3066" s="411">
        <v>8500</v>
      </c>
      <c r="D3066" s="412">
        <f t="shared" ref="D3066" si="785">AVERAGE(B3066:C3066)</f>
        <v>8325</v>
      </c>
    </row>
    <row r="3067" spans="1:6" ht="15" customHeight="1">
      <c r="A3067" s="3">
        <v>43398</v>
      </c>
      <c r="B3067" s="411">
        <v>8150</v>
      </c>
      <c r="C3067" s="411">
        <v>8500</v>
      </c>
      <c r="D3067" s="412">
        <f t="shared" ref="D3067:D3109" si="786">AVERAGE(B3067:C3067)</f>
        <v>8325</v>
      </c>
    </row>
    <row r="3068" spans="1:6" ht="15" customHeight="1">
      <c r="A3068" s="3">
        <v>43399</v>
      </c>
      <c r="B3068" s="411">
        <v>8150</v>
      </c>
      <c r="C3068" s="411">
        <v>8500</v>
      </c>
      <c r="D3068" s="412">
        <f t="shared" si="786"/>
        <v>8325</v>
      </c>
    </row>
    <row r="3069" spans="1:6" ht="15" customHeight="1">
      <c r="A3069" s="3">
        <v>43402</v>
      </c>
      <c r="B3069" s="411">
        <v>8150</v>
      </c>
      <c r="C3069" s="411">
        <v>8500</v>
      </c>
      <c r="D3069" s="412">
        <f t="shared" si="786"/>
        <v>8325</v>
      </c>
    </row>
    <row r="3070" spans="1:6" ht="15" customHeight="1">
      <c r="A3070" s="3">
        <v>43403</v>
      </c>
      <c r="B3070" s="411">
        <v>8150</v>
      </c>
      <c r="C3070" s="411">
        <v>8500</v>
      </c>
      <c r="D3070" s="412">
        <f t="shared" si="786"/>
        <v>8325</v>
      </c>
    </row>
    <row r="3071" spans="1:6" ht="15" customHeight="1" thickBot="1">
      <c r="A3071" s="11">
        <v>43404</v>
      </c>
      <c r="B3071" s="416">
        <v>8150</v>
      </c>
      <c r="C3071" s="416">
        <v>8500</v>
      </c>
      <c r="D3071" s="417">
        <f t="shared" si="786"/>
        <v>8325</v>
      </c>
      <c r="E3071" s="435">
        <f>AVERAGE($D$3049:D3071)</f>
        <v>8435.8695652173919</v>
      </c>
      <c r="F3071" s="435">
        <f>AVERAGE($D$2855:D3071)</f>
        <v>8360.3773584905666</v>
      </c>
    </row>
    <row r="3072" spans="1:6" ht="15" customHeight="1">
      <c r="A3072" s="3">
        <v>43405</v>
      </c>
      <c r="B3072" s="411">
        <v>8150</v>
      </c>
      <c r="C3072" s="411">
        <v>8500</v>
      </c>
      <c r="D3072" s="412">
        <f t="shared" si="786"/>
        <v>8325</v>
      </c>
      <c r="E3072" s="404"/>
      <c r="F3072" s="404"/>
    </row>
    <row r="3073" spans="1:6" ht="15" customHeight="1">
      <c r="A3073" s="3">
        <v>43406</v>
      </c>
      <c r="B3073" s="411">
        <v>8150</v>
      </c>
      <c r="C3073" s="411">
        <v>8500</v>
      </c>
      <c r="D3073" s="412">
        <f t="shared" si="786"/>
        <v>8325</v>
      </c>
      <c r="E3073" s="422"/>
      <c r="F3073" s="422"/>
    </row>
    <row r="3074" spans="1:6" ht="15" customHeight="1">
      <c r="A3074" s="3">
        <v>43409</v>
      </c>
      <c r="B3074" s="411">
        <v>8150</v>
      </c>
      <c r="C3074" s="411">
        <v>8500</v>
      </c>
      <c r="D3074" s="412">
        <f t="shared" si="786"/>
        <v>8325</v>
      </c>
      <c r="E3074" s="422"/>
      <c r="F3074" s="422"/>
    </row>
    <row r="3075" spans="1:6" ht="15" customHeight="1">
      <c r="A3075" s="3">
        <v>43410</v>
      </c>
      <c r="B3075" s="411">
        <v>8150</v>
      </c>
      <c r="C3075" s="411">
        <v>8500</v>
      </c>
      <c r="D3075" s="412">
        <f t="shared" si="786"/>
        <v>8325</v>
      </c>
      <c r="E3075" s="422"/>
      <c r="F3075" s="422"/>
    </row>
    <row r="3076" spans="1:6" ht="15" customHeight="1">
      <c r="A3076" s="3">
        <v>43411</v>
      </c>
      <c r="B3076" s="411">
        <v>8150</v>
      </c>
      <c r="C3076" s="411">
        <v>8350</v>
      </c>
      <c r="D3076" s="412">
        <f t="shared" si="786"/>
        <v>8250</v>
      </c>
      <c r="E3076" s="422"/>
      <c r="F3076" s="422"/>
    </row>
    <row r="3077" spans="1:6" ht="15" customHeight="1">
      <c r="A3077" s="3">
        <v>43412</v>
      </c>
      <c r="B3077" s="411">
        <v>8150</v>
      </c>
      <c r="C3077" s="411">
        <v>8350</v>
      </c>
      <c r="D3077" s="412">
        <f t="shared" si="786"/>
        <v>8250</v>
      </c>
      <c r="E3077" s="422"/>
      <c r="F3077" s="422"/>
    </row>
    <row r="3078" spans="1:6" ht="15" customHeight="1">
      <c r="A3078" s="3">
        <v>43413</v>
      </c>
      <c r="B3078" s="411">
        <v>8150</v>
      </c>
      <c r="C3078" s="411">
        <v>8350</v>
      </c>
      <c r="D3078" s="412">
        <f t="shared" si="786"/>
        <v>8250</v>
      </c>
      <c r="E3078" s="422"/>
      <c r="F3078" s="422"/>
    </row>
    <row r="3079" spans="1:6" ht="15" customHeight="1">
      <c r="A3079" s="3">
        <v>43416</v>
      </c>
      <c r="B3079" s="411">
        <v>8150</v>
      </c>
      <c r="C3079" s="411">
        <v>8350</v>
      </c>
      <c r="D3079" s="412">
        <f t="shared" si="786"/>
        <v>8250</v>
      </c>
      <c r="E3079" s="422"/>
      <c r="F3079" s="422"/>
    </row>
    <row r="3080" spans="1:6" ht="15" customHeight="1">
      <c r="A3080" s="3">
        <v>43417</v>
      </c>
      <c r="B3080" s="411">
        <v>8150</v>
      </c>
      <c r="C3080" s="411">
        <v>8350</v>
      </c>
      <c r="D3080" s="412">
        <f t="shared" si="786"/>
        <v>8250</v>
      </c>
      <c r="E3080" s="422"/>
      <c r="F3080" s="422"/>
    </row>
    <row r="3081" spans="1:6" ht="15" customHeight="1">
      <c r="A3081" s="3">
        <v>43418</v>
      </c>
      <c r="B3081" s="411">
        <v>8100</v>
      </c>
      <c r="C3081" s="411">
        <v>8300</v>
      </c>
      <c r="D3081" s="412">
        <f t="shared" si="786"/>
        <v>8200</v>
      </c>
      <c r="E3081" s="422"/>
      <c r="F3081" s="422"/>
    </row>
    <row r="3082" spans="1:6" ht="15" customHeight="1">
      <c r="A3082" s="3">
        <v>43419</v>
      </c>
      <c r="B3082" s="411">
        <v>8100</v>
      </c>
      <c r="C3082" s="411">
        <v>8300</v>
      </c>
      <c r="D3082" s="412">
        <f t="shared" si="786"/>
        <v>8200</v>
      </c>
      <c r="E3082" s="422"/>
      <c r="F3082" s="422"/>
    </row>
    <row r="3083" spans="1:6" ht="15" customHeight="1">
      <c r="A3083" s="3">
        <v>43420</v>
      </c>
      <c r="B3083" s="411">
        <v>8100</v>
      </c>
      <c r="C3083" s="411">
        <v>8300</v>
      </c>
      <c r="D3083" s="412">
        <f t="shared" si="786"/>
        <v>8200</v>
      </c>
      <c r="E3083" s="422"/>
      <c r="F3083" s="422"/>
    </row>
    <row r="3084" spans="1:6" ht="15" customHeight="1">
      <c r="A3084" s="3">
        <v>43423</v>
      </c>
      <c r="B3084" s="411">
        <v>8100</v>
      </c>
      <c r="C3084" s="411">
        <v>8300</v>
      </c>
      <c r="D3084" s="412">
        <f t="shared" si="786"/>
        <v>8200</v>
      </c>
      <c r="E3084" s="422"/>
      <c r="F3084" s="422"/>
    </row>
    <row r="3085" spans="1:6" ht="15" customHeight="1">
      <c r="A3085" s="3">
        <v>43424</v>
      </c>
      <c r="B3085" s="411">
        <v>8150</v>
      </c>
      <c r="C3085" s="411">
        <v>8500</v>
      </c>
      <c r="D3085" s="412">
        <f t="shared" si="786"/>
        <v>8325</v>
      </c>
      <c r="E3085" s="422"/>
      <c r="F3085" s="422"/>
    </row>
    <row r="3086" spans="1:6" ht="15" customHeight="1">
      <c r="A3086" s="3">
        <v>43425</v>
      </c>
      <c r="B3086" s="411">
        <v>8000</v>
      </c>
      <c r="C3086" s="411">
        <v>8200</v>
      </c>
      <c r="D3086" s="412">
        <f t="shared" si="786"/>
        <v>8100</v>
      </c>
      <c r="E3086" s="422"/>
      <c r="F3086" s="422"/>
    </row>
    <row r="3087" spans="1:6" ht="15" customHeight="1">
      <c r="A3087" s="3">
        <v>43426</v>
      </c>
      <c r="B3087" s="411">
        <v>8000</v>
      </c>
      <c r="C3087" s="411">
        <v>8200</v>
      </c>
      <c r="D3087" s="412">
        <f t="shared" si="786"/>
        <v>8100</v>
      </c>
    </row>
    <row r="3088" spans="1:6" ht="15" customHeight="1">
      <c r="A3088" s="3">
        <v>43427</v>
      </c>
      <c r="B3088" s="411">
        <v>8000</v>
      </c>
      <c r="C3088" s="411">
        <v>8200</v>
      </c>
      <c r="D3088" s="412">
        <f t="shared" si="786"/>
        <v>8100</v>
      </c>
    </row>
    <row r="3089" spans="1:6" ht="15" customHeight="1">
      <c r="A3089" s="3">
        <v>43430</v>
      </c>
      <c r="B3089" s="411">
        <v>8000</v>
      </c>
      <c r="C3089" s="411">
        <v>8200</v>
      </c>
      <c r="D3089" s="412">
        <f t="shared" si="786"/>
        <v>8100</v>
      </c>
    </row>
    <row r="3090" spans="1:6" ht="15" customHeight="1">
      <c r="A3090" s="3">
        <v>43431</v>
      </c>
      <c r="B3090" s="411">
        <v>8000</v>
      </c>
      <c r="C3090" s="411">
        <v>8200</v>
      </c>
      <c r="D3090" s="412">
        <f t="shared" si="786"/>
        <v>8100</v>
      </c>
    </row>
    <row r="3091" spans="1:6" ht="15" customHeight="1">
      <c r="A3091" s="3">
        <v>43432</v>
      </c>
      <c r="B3091" s="411">
        <v>8000</v>
      </c>
      <c r="C3091" s="411">
        <v>8200</v>
      </c>
      <c r="D3091" s="412">
        <f t="shared" si="786"/>
        <v>8100</v>
      </c>
    </row>
    <row r="3092" spans="1:6" ht="15" customHeight="1">
      <c r="A3092" s="3">
        <v>43433</v>
      </c>
      <c r="B3092" s="411">
        <v>8000</v>
      </c>
      <c r="C3092" s="411">
        <v>8200</v>
      </c>
      <c r="D3092" s="412">
        <f t="shared" si="786"/>
        <v>8100</v>
      </c>
    </row>
    <row r="3093" spans="1:6" ht="15" customHeight="1" thickBot="1">
      <c r="A3093" s="11">
        <v>43434</v>
      </c>
      <c r="B3093" s="416">
        <v>8000</v>
      </c>
      <c r="C3093" s="416">
        <v>8200</v>
      </c>
      <c r="D3093" s="417">
        <f t="shared" si="786"/>
        <v>8100</v>
      </c>
      <c r="E3093" s="435">
        <f>AVERAGE($D$3072:D3093)</f>
        <v>8203.4090909090901</v>
      </c>
      <c r="F3093" s="435">
        <f>AVERAGE($D$2855:D3093)</f>
        <v>8345.6196581196582</v>
      </c>
    </row>
    <row r="3094" spans="1:6" ht="15" customHeight="1">
      <c r="A3094" s="3">
        <v>43437</v>
      </c>
      <c r="B3094" s="411">
        <v>8000</v>
      </c>
      <c r="C3094" s="411">
        <v>8200</v>
      </c>
      <c r="D3094" s="412">
        <f t="shared" si="786"/>
        <v>8100</v>
      </c>
      <c r="E3094" s="411"/>
      <c r="F3094" s="411"/>
    </row>
    <row r="3095" spans="1:6" ht="15" customHeight="1">
      <c r="A3095" s="3">
        <v>43438</v>
      </c>
      <c r="B3095" s="411">
        <v>7900</v>
      </c>
      <c r="C3095" s="411">
        <v>8100</v>
      </c>
      <c r="D3095" s="412">
        <f t="shared" si="786"/>
        <v>8000</v>
      </c>
      <c r="E3095" s="411"/>
      <c r="F3095" s="411"/>
    </row>
    <row r="3096" spans="1:6" ht="15" customHeight="1">
      <c r="A3096" s="3">
        <v>43439</v>
      </c>
      <c r="B3096" s="411">
        <v>7900</v>
      </c>
      <c r="C3096" s="411">
        <v>8100</v>
      </c>
      <c r="D3096" s="412">
        <f t="shared" si="786"/>
        <v>8000</v>
      </c>
      <c r="E3096" s="411"/>
      <c r="F3096" s="411"/>
    </row>
    <row r="3097" spans="1:6" ht="15" customHeight="1">
      <c r="A3097" s="3">
        <v>43440</v>
      </c>
      <c r="B3097" s="411">
        <v>7900</v>
      </c>
      <c r="C3097" s="411">
        <v>8100</v>
      </c>
      <c r="D3097" s="412">
        <f t="shared" si="786"/>
        <v>8000</v>
      </c>
      <c r="E3097" s="411"/>
      <c r="F3097" s="411"/>
    </row>
    <row r="3098" spans="1:6" ht="15" customHeight="1">
      <c r="A3098" s="3">
        <v>43441</v>
      </c>
      <c r="B3098" s="411">
        <v>7900</v>
      </c>
      <c r="C3098" s="411">
        <v>8100</v>
      </c>
      <c r="D3098" s="412">
        <f t="shared" si="786"/>
        <v>8000</v>
      </c>
      <c r="E3098" s="411"/>
      <c r="F3098" s="411"/>
    </row>
    <row r="3099" spans="1:6" ht="15" customHeight="1">
      <c r="A3099" s="3">
        <v>43444</v>
      </c>
      <c r="B3099" s="411">
        <v>7900</v>
      </c>
      <c r="C3099" s="411">
        <v>8100</v>
      </c>
      <c r="D3099" s="412">
        <f t="shared" si="786"/>
        <v>8000</v>
      </c>
      <c r="E3099" s="411"/>
      <c r="F3099" s="411"/>
    </row>
    <row r="3100" spans="1:6" ht="15" customHeight="1">
      <c r="A3100" s="3">
        <v>43445</v>
      </c>
      <c r="B3100" s="411">
        <v>7900</v>
      </c>
      <c r="C3100" s="411">
        <v>8100</v>
      </c>
      <c r="D3100" s="412">
        <f t="shared" si="786"/>
        <v>8000</v>
      </c>
      <c r="E3100" s="411"/>
      <c r="F3100" s="411"/>
    </row>
    <row r="3101" spans="1:6" ht="15" customHeight="1">
      <c r="A3101" s="3">
        <v>43446</v>
      </c>
      <c r="B3101" s="411">
        <v>7900</v>
      </c>
      <c r="C3101" s="411">
        <v>8100</v>
      </c>
      <c r="D3101" s="412">
        <f t="shared" si="786"/>
        <v>8000</v>
      </c>
      <c r="E3101" s="411"/>
      <c r="F3101" s="411"/>
    </row>
    <row r="3102" spans="1:6" ht="15" customHeight="1">
      <c r="A3102" s="3">
        <v>43447</v>
      </c>
      <c r="B3102" s="411">
        <v>7900</v>
      </c>
      <c r="C3102" s="411">
        <v>8100</v>
      </c>
      <c r="D3102" s="412">
        <f t="shared" si="786"/>
        <v>8000</v>
      </c>
      <c r="E3102" s="411"/>
      <c r="F3102" s="411"/>
    </row>
    <row r="3103" spans="1:6" ht="15" customHeight="1">
      <c r="A3103" s="3">
        <v>43448</v>
      </c>
      <c r="B3103" s="411">
        <v>7900</v>
      </c>
      <c r="C3103" s="411">
        <v>8100</v>
      </c>
      <c r="D3103" s="412">
        <f t="shared" si="786"/>
        <v>8000</v>
      </c>
      <c r="E3103" s="411"/>
      <c r="F3103" s="411"/>
    </row>
    <row r="3104" spans="1:6" ht="15" customHeight="1">
      <c r="A3104" s="3">
        <v>43451</v>
      </c>
      <c r="B3104" s="411">
        <v>7900</v>
      </c>
      <c r="C3104" s="411">
        <v>8100</v>
      </c>
      <c r="D3104" s="412">
        <f t="shared" si="786"/>
        <v>8000</v>
      </c>
      <c r="E3104" s="411"/>
      <c r="F3104" s="411"/>
    </row>
    <row r="3105" spans="1:9" ht="15" customHeight="1">
      <c r="A3105" s="3">
        <v>43452</v>
      </c>
      <c r="B3105" s="411">
        <v>7900</v>
      </c>
      <c r="C3105" s="411">
        <v>8100</v>
      </c>
      <c r="D3105" s="412">
        <f t="shared" si="786"/>
        <v>8000</v>
      </c>
      <c r="E3105" s="411"/>
      <c r="F3105" s="411"/>
    </row>
    <row r="3106" spans="1:9" ht="15" customHeight="1">
      <c r="A3106" s="3">
        <v>43453</v>
      </c>
      <c r="B3106" s="411">
        <v>7900</v>
      </c>
      <c r="C3106" s="411">
        <v>8100</v>
      </c>
      <c r="D3106" s="412">
        <f t="shared" si="786"/>
        <v>8000</v>
      </c>
      <c r="E3106" s="411"/>
      <c r="F3106" s="411"/>
    </row>
    <row r="3107" spans="1:9" ht="15" customHeight="1">
      <c r="A3107" s="3">
        <v>43454</v>
      </c>
      <c r="B3107" s="411">
        <v>7900</v>
      </c>
      <c r="C3107" s="411">
        <v>8100</v>
      </c>
      <c r="D3107" s="412">
        <f t="shared" si="786"/>
        <v>8000</v>
      </c>
      <c r="E3107" s="411"/>
      <c r="F3107" s="411"/>
    </row>
    <row r="3108" spans="1:9" ht="15" customHeight="1">
      <c r="A3108" s="3">
        <v>43455</v>
      </c>
      <c r="B3108" s="411">
        <v>7900</v>
      </c>
      <c r="C3108" s="411">
        <v>8100</v>
      </c>
      <c r="D3108" s="412">
        <f t="shared" si="786"/>
        <v>8000</v>
      </c>
      <c r="E3108" s="411"/>
      <c r="F3108" s="411"/>
    </row>
    <row r="3109" spans="1:9" ht="15" customHeight="1">
      <c r="A3109" s="3">
        <v>43458</v>
      </c>
      <c r="B3109" s="411">
        <v>7900</v>
      </c>
      <c r="C3109" s="411">
        <v>8100</v>
      </c>
      <c r="D3109" s="412">
        <f t="shared" si="786"/>
        <v>8000</v>
      </c>
      <c r="E3109" s="411"/>
      <c r="F3109" s="411"/>
    </row>
    <row r="3110" spans="1:9" ht="15" customHeight="1">
      <c r="A3110" s="3">
        <v>43459</v>
      </c>
      <c r="B3110" s="763" t="s">
        <v>93</v>
      </c>
      <c r="C3110" s="763"/>
      <c r="D3110" s="763"/>
      <c r="E3110" s="478"/>
      <c r="F3110" s="478"/>
    </row>
    <row r="3111" spans="1:9" ht="15" customHeight="1">
      <c r="A3111" s="3">
        <v>43460</v>
      </c>
      <c r="B3111" s="763"/>
      <c r="C3111" s="763"/>
      <c r="D3111" s="763"/>
    </row>
    <row r="3112" spans="1:9" ht="15" customHeight="1">
      <c r="A3112" s="3">
        <v>43461</v>
      </c>
      <c r="B3112" s="411">
        <v>7900</v>
      </c>
      <c r="C3112" s="411">
        <v>8100</v>
      </c>
      <c r="D3112" s="412">
        <f t="shared" ref="D3112" si="787">AVERAGE(B3112:C3112)</f>
        <v>8000</v>
      </c>
    </row>
    <row r="3113" spans="1:9" ht="15" customHeight="1">
      <c r="A3113" s="3">
        <v>43462</v>
      </c>
      <c r="B3113" s="411">
        <v>7900</v>
      </c>
      <c r="C3113" s="411">
        <v>8100</v>
      </c>
      <c r="D3113" s="412">
        <f t="shared" ref="D3113:D3130" si="788">AVERAGE(B3113:C3113)</f>
        <v>8000</v>
      </c>
    </row>
    <row r="3114" spans="1:9" ht="15" customHeight="1" thickBot="1">
      <c r="A3114" s="11">
        <v>43465</v>
      </c>
      <c r="B3114" s="416">
        <v>7900</v>
      </c>
      <c r="C3114" s="416">
        <v>8100</v>
      </c>
      <c r="D3114" s="417">
        <f t="shared" si="788"/>
        <v>8000</v>
      </c>
      <c r="E3114" s="435">
        <f>AVERAGE($D$3094:D3114)</f>
        <v>8005.2631578947367</v>
      </c>
      <c r="F3114" s="435">
        <f>AVERAGE($D$2855:D3114)</f>
        <v>8320.0592885375499</v>
      </c>
    </row>
    <row r="3115" spans="1:9" ht="15" customHeight="1">
      <c r="A3115" s="3">
        <v>43467</v>
      </c>
      <c r="B3115" s="411">
        <v>7900</v>
      </c>
      <c r="C3115" s="411">
        <v>8100</v>
      </c>
      <c r="D3115" s="412">
        <f t="shared" si="788"/>
        <v>8000</v>
      </c>
    </row>
    <row r="3116" spans="1:9" ht="15" customHeight="1">
      <c r="A3116" s="3">
        <v>43468</v>
      </c>
      <c r="B3116" s="411">
        <v>7900</v>
      </c>
      <c r="C3116" s="411">
        <v>8100</v>
      </c>
      <c r="D3116" s="412">
        <f t="shared" si="788"/>
        <v>8000</v>
      </c>
      <c r="G3116" s="451">
        <f>AVERAGE($D$3115:F3116)</f>
        <v>8000</v>
      </c>
      <c r="H3116" s="451">
        <f>AVERAGE($D$3115:G3116)</f>
        <v>8000</v>
      </c>
      <c r="I3116" s="451">
        <f>AVERAGE($D$3115:H3116)</f>
        <v>8000</v>
      </c>
    </row>
    <row r="3117" spans="1:9" ht="15" customHeight="1">
      <c r="A3117" s="3">
        <v>43469</v>
      </c>
      <c r="B3117" s="411">
        <v>7900</v>
      </c>
      <c r="C3117" s="411">
        <v>8100</v>
      </c>
      <c r="D3117" s="412">
        <f t="shared" si="788"/>
        <v>8000</v>
      </c>
    </row>
    <row r="3118" spans="1:9" ht="15" customHeight="1">
      <c r="A3118" s="3">
        <v>43472</v>
      </c>
      <c r="B3118" s="411">
        <v>7900</v>
      </c>
      <c r="C3118" s="411">
        <v>8100</v>
      </c>
      <c r="D3118" s="412">
        <f t="shared" si="788"/>
        <v>8000</v>
      </c>
    </row>
    <row r="3119" spans="1:9" ht="15" customHeight="1">
      <c r="A3119" s="3">
        <v>43473</v>
      </c>
      <c r="B3119" s="411">
        <v>7900</v>
      </c>
      <c r="C3119" s="411">
        <v>8100</v>
      </c>
      <c r="D3119" s="412">
        <f t="shared" si="788"/>
        <v>8000</v>
      </c>
    </row>
    <row r="3120" spans="1:9" ht="15" customHeight="1">
      <c r="A3120" s="3">
        <v>43474</v>
      </c>
      <c r="B3120" s="411">
        <v>7900</v>
      </c>
      <c r="C3120" s="411">
        <v>8100</v>
      </c>
      <c r="D3120" s="412">
        <f t="shared" si="788"/>
        <v>8000</v>
      </c>
    </row>
    <row r="3121" spans="1:6" ht="15" customHeight="1">
      <c r="A3121" s="3">
        <v>43475</v>
      </c>
      <c r="B3121" s="411">
        <v>7900</v>
      </c>
      <c r="C3121" s="411">
        <v>8100</v>
      </c>
      <c r="D3121" s="412">
        <f t="shared" si="788"/>
        <v>8000</v>
      </c>
    </row>
    <row r="3122" spans="1:6" ht="15" customHeight="1">
      <c r="A3122" s="3">
        <v>43476</v>
      </c>
      <c r="B3122" s="411">
        <v>7900</v>
      </c>
      <c r="C3122" s="411">
        <v>8100</v>
      </c>
      <c r="D3122" s="412">
        <f t="shared" si="788"/>
        <v>8000</v>
      </c>
    </row>
    <row r="3123" spans="1:6" ht="15" customHeight="1">
      <c r="A3123" s="3">
        <v>43479</v>
      </c>
      <c r="B3123" s="411">
        <v>7900</v>
      </c>
      <c r="C3123" s="411">
        <v>8100</v>
      </c>
      <c r="D3123" s="412">
        <f t="shared" si="788"/>
        <v>8000</v>
      </c>
    </row>
    <row r="3124" spans="1:6" ht="15" customHeight="1">
      <c r="A3124" s="3">
        <v>43480</v>
      </c>
      <c r="B3124" s="411">
        <v>7900</v>
      </c>
      <c r="C3124" s="411">
        <v>8100</v>
      </c>
      <c r="D3124" s="412">
        <f t="shared" si="788"/>
        <v>8000</v>
      </c>
    </row>
    <row r="3125" spans="1:6" ht="15" customHeight="1">
      <c r="A3125" s="3">
        <v>43481</v>
      </c>
      <c r="B3125" s="411">
        <v>7800</v>
      </c>
      <c r="C3125" s="411">
        <v>8000</v>
      </c>
      <c r="D3125" s="412">
        <f t="shared" si="788"/>
        <v>7900</v>
      </c>
    </row>
    <row r="3126" spans="1:6" ht="15" customHeight="1">
      <c r="A3126" s="3">
        <v>43482</v>
      </c>
      <c r="B3126" s="411">
        <v>7800</v>
      </c>
      <c r="C3126" s="411">
        <v>8000</v>
      </c>
      <c r="D3126" s="412">
        <f t="shared" si="788"/>
        <v>7900</v>
      </c>
    </row>
    <row r="3127" spans="1:6" ht="15" customHeight="1">
      <c r="A3127" s="3">
        <v>43483</v>
      </c>
      <c r="B3127" s="411">
        <v>7800</v>
      </c>
      <c r="C3127" s="411">
        <v>8000</v>
      </c>
      <c r="D3127" s="412">
        <f t="shared" si="788"/>
        <v>7900</v>
      </c>
    </row>
    <row r="3128" spans="1:6" ht="15" customHeight="1">
      <c r="A3128" s="3">
        <v>43486</v>
      </c>
      <c r="B3128" s="411">
        <v>7800</v>
      </c>
      <c r="C3128" s="411">
        <v>8000</v>
      </c>
      <c r="D3128" s="412">
        <f t="shared" si="788"/>
        <v>7900</v>
      </c>
    </row>
    <row r="3129" spans="1:6" ht="15" customHeight="1">
      <c r="A3129" s="3">
        <v>43487</v>
      </c>
      <c r="B3129" s="411">
        <v>7800</v>
      </c>
      <c r="C3129" s="411">
        <v>8000</v>
      </c>
      <c r="D3129" s="412">
        <f t="shared" si="788"/>
        <v>7900</v>
      </c>
    </row>
    <row r="3130" spans="1:6" ht="15" customHeight="1">
      <c r="A3130" s="3">
        <v>43488</v>
      </c>
      <c r="B3130" s="411">
        <v>7800</v>
      </c>
      <c r="C3130" s="411">
        <v>8000</v>
      </c>
      <c r="D3130" s="412">
        <f t="shared" si="788"/>
        <v>7900</v>
      </c>
    </row>
    <row r="3131" spans="1:6" ht="15" customHeight="1">
      <c r="A3131" s="3">
        <v>43489</v>
      </c>
      <c r="B3131" s="411">
        <v>7800</v>
      </c>
      <c r="C3131" s="411">
        <v>8000</v>
      </c>
      <c r="D3131" s="412">
        <f t="shared" ref="D3131:D3156" si="789">AVERAGE(B3131:C3131)</f>
        <v>7900</v>
      </c>
    </row>
    <row r="3132" spans="1:6" ht="15" customHeight="1">
      <c r="A3132" s="3">
        <v>43490</v>
      </c>
      <c r="B3132" s="411">
        <v>7800</v>
      </c>
      <c r="C3132" s="411">
        <v>8000</v>
      </c>
      <c r="D3132" s="412">
        <f t="shared" si="789"/>
        <v>7900</v>
      </c>
    </row>
    <row r="3133" spans="1:6" ht="15" customHeight="1">
      <c r="A3133" s="3">
        <v>43493</v>
      </c>
      <c r="B3133" s="411">
        <v>7800</v>
      </c>
      <c r="C3133" s="411">
        <v>8000</v>
      </c>
      <c r="D3133" s="412">
        <f t="shared" si="789"/>
        <v>7900</v>
      </c>
    </row>
    <row r="3134" spans="1:6" ht="15" customHeight="1">
      <c r="A3134" s="3">
        <v>43494</v>
      </c>
      <c r="B3134" s="411">
        <v>7800</v>
      </c>
      <c r="C3134" s="411">
        <v>8000</v>
      </c>
      <c r="D3134" s="412">
        <f t="shared" si="789"/>
        <v>7900</v>
      </c>
    </row>
    <row r="3135" spans="1:6" ht="15" customHeight="1">
      <c r="A3135" s="3">
        <v>43495</v>
      </c>
      <c r="B3135" s="411">
        <v>7800</v>
      </c>
      <c r="C3135" s="411">
        <v>8000</v>
      </c>
      <c r="D3135" s="412">
        <f t="shared" si="789"/>
        <v>7900</v>
      </c>
    </row>
    <row r="3136" spans="1:6" ht="15" customHeight="1" thickBot="1">
      <c r="A3136" s="11">
        <v>43496</v>
      </c>
      <c r="B3136" s="416">
        <v>7800</v>
      </c>
      <c r="C3136" s="416">
        <v>8000</v>
      </c>
      <c r="D3136" s="417">
        <f t="shared" si="789"/>
        <v>7900</v>
      </c>
      <c r="E3136" s="435">
        <f>AVERAGE($D$3115:D3136)</f>
        <v>7945.454545454545</v>
      </c>
      <c r="F3136" s="435">
        <f>AVERAGE($D$3115:D3136)</f>
        <v>7945.454545454545</v>
      </c>
    </row>
    <row r="3137" spans="1:6" ht="15" customHeight="1">
      <c r="A3137" s="3">
        <v>43497</v>
      </c>
      <c r="B3137" s="411">
        <v>7800</v>
      </c>
      <c r="C3137" s="411">
        <v>8000</v>
      </c>
      <c r="D3137" s="412">
        <f t="shared" si="789"/>
        <v>7900</v>
      </c>
      <c r="E3137" s="438"/>
      <c r="F3137" s="480"/>
    </row>
    <row r="3138" spans="1:6" ht="15" customHeight="1">
      <c r="A3138" s="3">
        <v>43500</v>
      </c>
      <c r="B3138" s="411">
        <v>7800</v>
      </c>
      <c r="C3138" s="411">
        <v>8000</v>
      </c>
      <c r="D3138" s="412">
        <f t="shared" si="789"/>
        <v>7900</v>
      </c>
      <c r="E3138" s="404"/>
      <c r="F3138" s="404"/>
    </row>
    <row r="3139" spans="1:6" ht="15" customHeight="1">
      <c r="A3139" s="3">
        <v>43501</v>
      </c>
      <c r="B3139" s="411">
        <v>7800</v>
      </c>
      <c r="C3139" s="411">
        <v>8000</v>
      </c>
      <c r="D3139" s="412">
        <f t="shared" si="789"/>
        <v>7900</v>
      </c>
      <c r="E3139" s="404"/>
      <c r="F3139" s="404"/>
    </row>
    <row r="3140" spans="1:6" ht="15" customHeight="1">
      <c r="A3140" s="3">
        <v>43502</v>
      </c>
      <c r="B3140" s="411">
        <v>7800</v>
      </c>
      <c r="C3140" s="411">
        <v>8000</v>
      </c>
      <c r="D3140" s="412">
        <f t="shared" si="789"/>
        <v>7900</v>
      </c>
      <c r="E3140" s="404"/>
      <c r="F3140" s="404"/>
    </row>
    <row r="3141" spans="1:6" ht="15" customHeight="1">
      <c r="A3141" s="3">
        <v>43503</v>
      </c>
      <c r="B3141" s="411">
        <v>7800</v>
      </c>
      <c r="C3141" s="411">
        <v>8000</v>
      </c>
      <c r="D3141" s="412">
        <f t="shared" si="789"/>
        <v>7900</v>
      </c>
      <c r="E3141" s="404"/>
      <c r="F3141" s="404"/>
    </row>
    <row r="3142" spans="1:6" ht="15" customHeight="1">
      <c r="A3142" s="3">
        <v>43504</v>
      </c>
      <c r="B3142" s="411">
        <v>7800</v>
      </c>
      <c r="C3142" s="411">
        <v>8000</v>
      </c>
      <c r="D3142" s="412">
        <f t="shared" si="789"/>
        <v>7900</v>
      </c>
      <c r="E3142" s="404"/>
      <c r="F3142" s="404"/>
    </row>
    <row r="3143" spans="1:6" ht="15" customHeight="1">
      <c r="A3143" s="3">
        <v>43507</v>
      </c>
      <c r="B3143" s="411">
        <v>7800</v>
      </c>
      <c r="C3143" s="411">
        <v>8000</v>
      </c>
      <c r="D3143" s="412">
        <f t="shared" si="789"/>
        <v>7900</v>
      </c>
      <c r="E3143" s="404"/>
      <c r="F3143" s="404"/>
    </row>
    <row r="3144" spans="1:6" ht="15" customHeight="1">
      <c r="A3144" s="3">
        <v>43508</v>
      </c>
      <c r="B3144" s="411">
        <v>7800</v>
      </c>
      <c r="C3144" s="411">
        <v>8000</v>
      </c>
      <c r="D3144" s="412">
        <f t="shared" si="789"/>
        <v>7900</v>
      </c>
      <c r="E3144" s="404"/>
      <c r="F3144" s="404"/>
    </row>
    <row r="3145" spans="1:6" ht="15" customHeight="1">
      <c r="A3145" s="3">
        <v>43509</v>
      </c>
      <c r="B3145" s="411">
        <v>7800</v>
      </c>
      <c r="C3145" s="411">
        <v>8000</v>
      </c>
      <c r="D3145" s="412">
        <f t="shared" si="789"/>
        <v>7900</v>
      </c>
      <c r="E3145" s="404"/>
      <c r="F3145" s="404"/>
    </row>
    <row r="3146" spans="1:6" ht="15" customHeight="1">
      <c r="A3146" s="3">
        <v>43510</v>
      </c>
      <c r="B3146" s="411">
        <v>7800</v>
      </c>
      <c r="C3146" s="411">
        <v>8000</v>
      </c>
      <c r="D3146" s="412">
        <f t="shared" si="789"/>
        <v>7900</v>
      </c>
      <c r="E3146" s="404"/>
      <c r="F3146" s="404"/>
    </row>
    <row r="3147" spans="1:6" ht="15" customHeight="1">
      <c r="A3147" s="3">
        <v>43511</v>
      </c>
      <c r="B3147" s="411">
        <v>7800</v>
      </c>
      <c r="C3147" s="411">
        <v>8000</v>
      </c>
      <c r="D3147" s="412">
        <f t="shared" si="789"/>
        <v>7900</v>
      </c>
      <c r="E3147" s="404"/>
      <c r="F3147" s="404"/>
    </row>
    <row r="3148" spans="1:6" ht="15" customHeight="1">
      <c r="A3148" s="3">
        <v>43514</v>
      </c>
      <c r="B3148" s="411">
        <v>7800</v>
      </c>
      <c r="C3148" s="411">
        <v>8000</v>
      </c>
      <c r="D3148" s="412">
        <f t="shared" si="789"/>
        <v>7900</v>
      </c>
      <c r="E3148" s="404"/>
      <c r="F3148" s="404"/>
    </row>
    <row r="3149" spans="1:6" ht="15" customHeight="1">
      <c r="A3149" s="3">
        <v>43515</v>
      </c>
      <c r="B3149" s="411">
        <v>7800</v>
      </c>
      <c r="C3149" s="411">
        <v>8000</v>
      </c>
      <c r="D3149" s="412">
        <f t="shared" si="789"/>
        <v>7900</v>
      </c>
      <c r="E3149" s="404"/>
      <c r="F3149" s="404"/>
    </row>
    <row r="3150" spans="1:6" ht="15" customHeight="1">
      <c r="A3150" s="3">
        <v>43516</v>
      </c>
      <c r="B3150" s="411">
        <v>7800</v>
      </c>
      <c r="C3150" s="411">
        <v>8000</v>
      </c>
      <c r="D3150" s="412">
        <f t="shared" si="789"/>
        <v>7900</v>
      </c>
      <c r="E3150" s="404"/>
      <c r="F3150" s="404"/>
    </row>
    <row r="3151" spans="1:6" ht="15" customHeight="1">
      <c r="A3151" s="3">
        <v>43517</v>
      </c>
      <c r="B3151" s="411">
        <v>7800</v>
      </c>
      <c r="C3151" s="411">
        <v>8000</v>
      </c>
      <c r="D3151" s="412">
        <f t="shared" si="789"/>
        <v>7900</v>
      </c>
      <c r="E3151" s="404"/>
      <c r="F3151" s="404"/>
    </row>
    <row r="3152" spans="1:6" ht="15" customHeight="1">
      <c r="A3152" s="3">
        <v>43518</v>
      </c>
      <c r="B3152" s="411">
        <v>7800</v>
      </c>
      <c r="C3152" s="411">
        <v>8000</v>
      </c>
      <c r="D3152" s="412">
        <f t="shared" si="789"/>
        <v>7900</v>
      </c>
      <c r="E3152" s="404"/>
      <c r="F3152" s="404"/>
    </row>
    <row r="3153" spans="1:6" ht="15" customHeight="1">
      <c r="A3153" s="3">
        <v>43521</v>
      </c>
      <c r="B3153" s="411">
        <v>7800</v>
      </c>
      <c r="C3153" s="411">
        <v>8000</v>
      </c>
      <c r="D3153" s="412">
        <f t="shared" si="789"/>
        <v>7900</v>
      </c>
      <c r="E3153" s="404"/>
      <c r="F3153" s="404"/>
    </row>
    <row r="3154" spans="1:6" ht="15" customHeight="1">
      <c r="A3154" s="3">
        <v>43522</v>
      </c>
      <c r="B3154" s="411">
        <v>7800</v>
      </c>
      <c r="C3154" s="411">
        <v>8000</v>
      </c>
      <c r="D3154" s="412">
        <f t="shared" si="789"/>
        <v>7900</v>
      </c>
      <c r="E3154" s="404"/>
      <c r="F3154" s="404"/>
    </row>
    <row r="3155" spans="1:6" ht="15" customHeight="1">
      <c r="A3155" s="3">
        <v>43523</v>
      </c>
      <c r="B3155" s="411">
        <v>7800</v>
      </c>
      <c r="C3155" s="411">
        <v>8000</v>
      </c>
      <c r="D3155" s="412">
        <f t="shared" si="789"/>
        <v>7900</v>
      </c>
      <c r="E3155" s="404"/>
      <c r="F3155" s="404"/>
    </row>
    <row r="3156" spans="1:6" ht="15" customHeight="1" thickBot="1">
      <c r="A3156" s="11">
        <v>43524</v>
      </c>
      <c r="B3156" s="416">
        <v>7800</v>
      </c>
      <c r="C3156" s="416">
        <v>8000</v>
      </c>
      <c r="D3156" s="417">
        <f t="shared" si="789"/>
        <v>7900</v>
      </c>
      <c r="E3156" s="435">
        <f>AVERAGE($D$3137:D3156)</f>
        <v>7900</v>
      </c>
      <c r="F3156" s="435">
        <f>AVERAGE($D$3115:D3156)</f>
        <v>7923.8095238095239</v>
      </c>
    </row>
    <row r="3157" spans="1:6" ht="15" customHeight="1">
      <c r="A3157" s="3">
        <v>43525</v>
      </c>
      <c r="B3157" s="411">
        <v>7700</v>
      </c>
      <c r="C3157" s="411">
        <v>7900</v>
      </c>
      <c r="D3157" s="412">
        <f t="shared" ref="D3157:D3168" si="790">AVERAGE(B3157:C3157)</f>
        <v>7800</v>
      </c>
      <c r="E3157" s="411"/>
      <c r="F3157" s="411"/>
    </row>
    <row r="3158" spans="1:6" ht="15" customHeight="1">
      <c r="A3158" s="3">
        <v>43528</v>
      </c>
      <c r="B3158" s="411">
        <v>7700</v>
      </c>
      <c r="C3158" s="411">
        <v>7900</v>
      </c>
      <c r="D3158" s="412">
        <f t="shared" si="790"/>
        <v>7800</v>
      </c>
      <c r="E3158" s="411"/>
      <c r="F3158" s="411"/>
    </row>
    <row r="3159" spans="1:6" ht="15" customHeight="1">
      <c r="A3159" s="3">
        <v>43529</v>
      </c>
      <c r="B3159" s="411">
        <v>7700</v>
      </c>
      <c r="C3159" s="411">
        <v>7900</v>
      </c>
      <c r="D3159" s="412">
        <f t="shared" si="790"/>
        <v>7800</v>
      </c>
      <c r="E3159" s="411"/>
      <c r="F3159" s="411"/>
    </row>
    <row r="3160" spans="1:6" ht="15" customHeight="1">
      <c r="A3160" s="3">
        <v>43530</v>
      </c>
      <c r="B3160" s="411">
        <v>7500</v>
      </c>
      <c r="C3160" s="411">
        <v>7800</v>
      </c>
      <c r="D3160" s="412">
        <f t="shared" si="790"/>
        <v>7650</v>
      </c>
      <c r="E3160" s="411"/>
      <c r="F3160" s="411"/>
    </row>
    <row r="3161" spans="1:6" ht="15" customHeight="1">
      <c r="A3161" s="3">
        <v>43531</v>
      </c>
      <c r="B3161" s="411">
        <v>7500</v>
      </c>
      <c r="C3161" s="411">
        <v>7800</v>
      </c>
      <c r="D3161" s="412">
        <f t="shared" si="790"/>
        <v>7650</v>
      </c>
      <c r="E3161" s="411"/>
      <c r="F3161" s="411"/>
    </row>
    <row r="3162" spans="1:6" ht="15" customHeight="1">
      <c r="A3162" s="3">
        <v>43532</v>
      </c>
      <c r="B3162" s="411">
        <v>7500</v>
      </c>
      <c r="C3162" s="411">
        <v>7800</v>
      </c>
      <c r="D3162" s="412">
        <f t="shared" si="790"/>
        <v>7650</v>
      </c>
      <c r="E3162" s="411"/>
      <c r="F3162" s="411"/>
    </row>
    <row r="3163" spans="1:6" ht="15" customHeight="1">
      <c r="A3163" s="3">
        <v>43535</v>
      </c>
      <c r="B3163" s="411">
        <v>7500</v>
      </c>
      <c r="C3163" s="411">
        <v>7800</v>
      </c>
      <c r="D3163" s="412">
        <f t="shared" si="790"/>
        <v>7650</v>
      </c>
      <c r="E3163" s="411"/>
      <c r="F3163" s="411"/>
    </row>
    <row r="3164" spans="1:6" ht="15" customHeight="1">
      <c r="A3164" s="3">
        <v>43536</v>
      </c>
      <c r="B3164" s="411">
        <v>7500</v>
      </c>
      <c r="C3164" s="411">
        <v>7800</v>
      </c>
      <c r="D3164" s="412">
        <f t="shared" si="790"/>
        <v>7650</v>
      </c>
      <c r="E3164" s="411"/>
      <c r="F3164" s="411"/>
    </row>
    <row r="3165" spans="1:6" ht="15" customHeight="1">
      <c r="A3165" s="3">
        <v>43537</v>
      </c>
      <c r="B3165" s="411">
        <v>7500</v>
      </c>
      <c r="C3165" s="411">
        <v>7800</v>
      </c>
      <c r="D3165" s="412">
        <f t="shared" si="790"/>
        <v>7650</v>
      </c>
      <c r="E3165" s="411"/>
      <c r="F3165" s="411"/>
    </row>
    <row r="3166" spans="1:6" ht="15" customHeight="1">
      <c r="A3166" s="3">
        <v>43538</v>
      </c>
      <c r="B3166" s="411">
        <v>7500</v>
      </c>
      <c r="C3166" s="411">
        <v>7800</v>
      </c>
      <c r="D3166" s="412">
        <f t="shared" si="790"/>
        <v>7650</v>
      </c>
      <c r="E3166" s="411"/>
      <c r="F3166" s="411"/>
    </row>
    <row r="3167" spans="1:6" ht="15" customHeight="1">
      <c r="A3167" s="3">
        <v>43539</v>
      </c>
      <c r="B3167" s="411">
        <v>7500</v>
      </c>
      <c r="C3167" s="411">
        <v>7800</v>
      </c>
      <c r="D3167" s="412">
        <f t="shared" si="790"/>
        <v>7650</v>
      </c>
      <c r="E3167" s="411"/>
      <c r="F3167" s="411"/>
    </row>
    <row r="3168" spans="1:6" ht="15" customHeight="1">
      <c r="A3168" s="3">
        <v>43542</v>
      </c>
      <c r="B3168" s="411">
        <v>7500</v>
      </c>
      <c r="C3168" s="411">
        <v>7800</v>
      </c>
      <c r="D3168" s="412">
        <f t="shared" si="790"/>
        <v>7650</v>
      </c>
    </row>
    <row r="3169" spans="1:6" ht="15" customHeight="1">
      <c r="A3169" s="3">
        <v>43543</v>
      </c>
      <c r="B3169" s="411">
        <v>7500</v>
      </c>
      <c r="C3169" s="411">
        <v>7800</v>
      </c>
      <c r="D3169" s="412">
        <f t="shared" ref="D3169:D3183" si="791">AVERAGE(B3169:C3169)</f>
        <v>7650</v>
      </c>
    </row>
    <row r="3170" spans="1:6" ht="15" customHeight="1">
      <c r="A3170" s="3">
        <v>43544</v>
      </c>
      <c r="B3170" s="411">
        <v>7400</v>
      </c>
      <c r="C3170" s="411">
        <v>7700</v>
      </c>
      <c r="D3170" s="412">
        <f t="shared" si="791"/>
        <v>7550</v>
      </c>
    </row>
    <row r="3171" spans="1:6" ht="15" customHeight="1">
      <c r="A3171" s="3">
        <v>43545</v>
      </c>
      <c r="B3171" s="411">
        <v>7400</v>
      </c>
      <c r="C3171" s="411">
        <v>7700</v>
      </c>
      <c r="D3171" s="412">
        <f t="shared" si="791"/>
        <v>7550</v>
      </c>
    </row>
    <row r="3172" spans="1:6" ht="15" customHeight="1">
      <c r="A3172" s="3">
        <v>43546</v>
      </c>
      <c r="B3172" s="411">
        <v>7400</v>
      </c>
      <c r="C3172" s="411">
        <v>7700</v>
      </c>
      <c r="D3172" s="412">
        <f t="shared" si="791"/>
        <v>7550</v>
      </c>
    </row>
    <row r="3173" spans="1:6" ht="15" customHeight="1">
      <c r="A3173" s="3">
        <v>43549</v>
      </c>
      <c r="B3173" s="411">
        <v>7400</v>
      </c>
      <c r="C3173" s="411">
        <v>7700</v>
      </c>
      <c r="D3173" s="412">
        <f t="shared" si="791"/>
        <v>7550</v>
      </c>
    </row>
    <row r="3174" spans="1:6" ht="15" customHeight="1">
      <c r="A3174" s="3">
        <v>43550</v>
      </c>
      <c r="B3174" s="411">
        <v>7400</v>
      </c>
      <c r="C3174" s="411">
        <v>7700</v>
      </c>
      <c r="D3174" s="412">
        <f t="shared" si="791"/>
        <v>7550</v>
      </c>
    </row>
    <row r="3175" spans="1:6" ht="15" customHeight="1">
      <c r="A3175" s="3">
        <v>43551</v>
      </c>
      <c r="B3175" s="411">
        <v>7300</v>
      </c>
      <c r="C3175" s="411">
        <v>7600</v>
      </c>
      <c r="D3175" s="412">
        <f t="shared" si="791"/>
        <v>7450</v>
      </c>
    </row>
    <row r="3176" spans="1:6" ht="15" customHeight="1">
      <c r="A3176" s="3">
        <v>43552</v>
      </c>
      <c r="B3176" s="411">
        <v>7300</v>
      </c>
      <c r="C3176" s="411">
        <v>7600</v>
      </c>
      <c r="D3176" s="412">
        <f t="shared" si="791"/>
        <v>7450</v>
      </c>
    </row>
    <row r="3177" spans="1:6" ht="15" customHeight="1" thickBot="1">
      <c r="A3177" s="11">
        <v>43553</v>
      </c>
      <c r="B3177" s="416">
        <v>7300</v>
      </c>
      <c r="C3177" s="416">
        <v>7600</v>
      </c>
      <c r="D3177" s="417">
        <f t="shared" si="791"/>
        <v>7450</v>
      </c>
      <c r="E3177" s="435">
        <f>AVERAGE($D$3157:D3177)</f>
        <v>7619.0476190476193</v>
      </c>
      <c r="F3177" s="435">
        <f>AVERAGE($D$3115:D3177)</f>
        <v>7822.2222222222226</v>
      </c>
    </row>
    <row r="3178" spans="1:6" ht="15" customHeight="1">
      <c r="A3178" s="29">
        <v>43556</v>
      </c>
      <c r="B3178" s="411">
        <v>7200</v>
      </c>
      <c r="C3178" s="411">
        <v>7500</v>
      </c>
      <c r="D3178" s="412">
        <f t="shared" si="791"/>
        <v>7350</v>
      </c>
      <c r="E3178" s="404"/>
      <c r="F3178" s="404"/>
    </row>
    <row r="3179" spans="1:6" ht="15" customHeight="1">
      <c r="A3179" s="3">
        <v>43557</v>
      </c>
      <c r="B3179" s="411">
        <v>7200</v>
      </c>
      <c r="C3179" s="411">
        <v>7500</v>
      </c>
      <c r="D3179" s="412">
        <f t="shared" si="791"/>
        <v>7350</v>
      </c>
    </row>
    <row r="3180" spans="1:6" ht="15" customHeight="1">
      <c r="A3180" s="3">
        <v>43558</v>
      </c>
      <c r="B3180" s="411">
        <v>7100</v>
      </c>
      <c r="C3180" s="411">
        <v>7450</v>
      </c>
      <c r="D3180" s="412">
        <f t="shared" si="791"/>
        <v>7275</v>
      </c>
    </row>
    <row r="3181" spans="1:6" ht="15" customHeight="1">
      <c r="A3181" s="3">
        <v>43559</v>
      </c>
      <c r="B3181" s="411">
        <v>7100</v>
      </c>
      <c r="C3181" s="411">
        <v>7450</v>
      </c>
      <c r="D3181" s="412">
        <f t="shared" si="791"/>
        <v>7275</v>
      </c>
    </row>
    <row r="3182" spans="1:6" ht="15" customHeight="1">
      <c r="A3182" s="3">
        <v>43560</v>
      </c>
      <c r="B3182" s="411">
        <v>7000</v>
      </c>
      <c r="C3182" s="411">
        <v>7300</v>
      </c>
      <c r="D3182" s="412">
        <f t="shared" si="791"/>
        <v>7150</v>
      </c>
    </row>
    <row r="3183" spans="1:6" ht="15" customHeight="1">
      <c r="A3183" s="3">
        <v>43563</v>
      </c>
      <c r="B3183" s="411">
        <v>7000</v>
      </c>
      <c r="C3183" s="411">
        <v>7300</v>
      </c>
      <c r="D3183" s="412">
        <f t="shared" si="791"/>
        <v>7150</v>
      </c>
    </row>
    <row r="3184" spans="1:6" ht="15" customHeight="1">
      <c r="A3184" s="3">
        <v>43564</v>
      </c>
      <c r="B3184" s="411">
        <v>7000</v>
      </c>
      <c r="C3184" s="411">
        <v>7300</v>
      </c>
      <c r="D3184" s="412">
        <f t="shared" ref="D3184:D3186" si="792">AVERAGE(B3184:C3184)</f>
        <v>7150</v>
      </c>
    </row>
    <row r="3185" spans="1:21" ht="15" customHeight="1">
      <c r="A3185" s="3">
        <v>43565</v>
      </c>
      <c r="B3185" s="411">
        <v>7000</v>
      </c>
      <c r="C3185" s="411">
        <v>7300</v>
      </c>
      <c r="D3185" s="412">
        <f t="shared" si="792"/>
        <v>7150</v>
      </c>
    </row>
    <row r="3186" spans="1:21" ht="15" customHeight="1">
      <c r="A3186" s="3">
        <v>43566</v>
      </c>
      <c r="B3186" s="411">
        <v>7000</v>
      </c>
      <c r="C3186" s="411">
        <v>7300</v>
      </c>
      <c r="D3186" s="412">
        <f t="shared" si="792"/>
        <v>7150</v>
      </c>
    </row>
    <row r="3187" spans="1:21" ht="15" customHeight="1">
      <c r="A3187" s="3">
        <v>43567</v>
      </c>
      <c r="B3187" s="411">
        <v>7000</v>
      </c>
      <c r="C3187" s="411">
        <v>7300</v>
      </c>
      <c r="D3187" s="412">
        <f t="shared" ref="D3187" si="793">AVERAGE(B3187:C3187)</f>
        <v>7150</v>
      </c>
    </row>
    <row r="3188" spans="1:21" ht="15" customHeight="1">
      <c r="A3188" s="3">
        <v>43570</v>
      </c>
      <c r="B3188" s="411">
        <v>7000</v>
      </c>
      <c r="C3188" s="411">
        <v>7300</v>
      </c>
      <c r="D3188" s="412">
        <f t="shared" ref="D3188:D3191" si="794">AVERAGE(B3188:C3188)</f>
        <v>7150</v>
      </c>
    </row>
    <row r="3189" spans="1:21" ht="15" customHeight="1">
      <c r="A3189" s="3">
        <v>43571</v>
      </c>
      <c r="B3189" s="411">
        <v>7000</v>
      </c>
      <c r="C3189" s="411">
        <v>7300</v>
      </c>
      <c r="D3189" s="412">
        <f t="shared" si="794"/>
        <v>7150</v>
      </c>
    </row>
    <row r="3190" spans="1:21" ht="15" customHeight="1">
      <c r="A3190" s="3">
        <v>43572</v>
      </c>
      <c r="B3190" s="411">
        <v>7000</v>
      </c>
      <c r="C3190" s="411">
        <v>7300</v>
      </c>
      <c r="D3190" s="412">
        <f t="shared" si="794"/>
        <v>7150</v>
      </c>
    </row>
    <row r="3191" spans="1:21" ht="15" customHeight="1">
      <c r="A3191" s="3">
        <v>43573</v>
      </c>
      <c r="B3191" s="411">
        <v>7000</v>
      </c>
      <c r="C3191" s="411">
        <v>7300</v>
      </c>
      <c r="D3191" s="412">
        <f t="shared" si="794"/>
        <v>7150</v>
      </c>
    </row>
    <row r="3192" spans="1:21" s="7" customFormat="1" ht="15" customHeight="1">
      <c r="A3192" s="3">
        <v>43574</v>
      </c>
      <c r="B3192" s="674" t="s">
        <v>52</v>
      </c>
      <c r="C3192" s="674"/>
      <c r="D3192" s="674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74"/>
      <c r="C3193" s="674"/>
      <c r="D3193" s="674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1">
        <v>7000</v>
      </c>
      <c r="C3194" s="411">
        <v>7300</v>
      </c>
      <c r="D3194" s="412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1">
        <v>7000</v>
      </c>
      <c r="C3195" s="411">
        <v>7300</v>
      </c>
      <c r="D3195" s="412">
        <f t="shared" si="795"/>
        <v>7150</v>
      </c>
      <c r="E3195" s="24"/>
      <c r="F3195" s="24"/>
    </row>
    <row r="3196" spans="1:21" ht="15" customHeight="1">
      <c r="A3196" s="3">
        <v>43580</v>
      </c>
      <c r="B3196" s="411">
        <v>7000</v>
      </c>
      <c r="C3196" s="411">
        <v>7300</v>
      </c>
      <c r="D3196" s="412">
        <f t="shared" si="795"/>
        <v>7150</v>
      </c>
      <c r="E3196" s="24"/>
      <c r="F3196" s="24"/>
    </row>
    <row r="3197" spans="1:21" ht="15" customHeight="1">
      <c r="A3197" s="3">
        <v>43581</v>
      </c>
      <c r="B3197" s="411">
        <v>7000</v>
      </c>
      <c r="C3197" s="411">
        <v>7300</v>
      </c>
      <c r="D3197" s="412">
        <f t="shared" si="795"/>
        <v>7150</v>
      </c>
      <c r="E3197" s="24"/>
      <c r="F3197" s="24"/>
    </row>
    <row r="3198" spans="1:21" ht="15" customHeight="1">
      <c r="A3198" s="3">
        <v>43584</v>
      </c>
      <c r="B3198" s="411">
        <v>7000</v>
      </c>
      <c r="C3198" s="411">
        <v>7300</v>
      </c>
      <c r="D3198" s="412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6">
        <v>7000</v>
      </c>
      <c r="C3199" s="416">
        <v>7300</v>
      </c>
      <c r="D3199" s="417">
        <f t="shared" si="795"/>
        <v>7150</v>
      </c>
      <c r="E3199" s="435">
        <f>AVERAGE($D$3178:D3199)</f>
        <v>7182.5</v>
      </c>
      <c r="F3199" s="435">
        <f>AVERAGE($D$3115:D3199)</f>
        <v>7668.0722891566265</v>
      </c>
    </row>
    <row r="3200" spans="1:21" ht="15" customHeight="1">
      <c r="A3200" s="3">
        <v>43586</v>
      </c>
      <c r="B3200" s="411">
        <v>7000</v>
      </c>
      <c r="C3200" s="411">
        <v>7300</v>
      </c>
      <c r="D3200" s="412">
        <f t="shared" si="795"/>
        <v>7150</v>
      </c>
      <c r="E3200" s="24"/>
      <c r="F3200" s="24"/>
    </row>
    <row r="3201" spans="1:7" ht="15" customHeight="1">
      <c r="A3201" s="3">
        <v>43587</v>
      </c>
      <c r="B3201" s="411">
        <v>7000</v>
      </c>
      <c r="C3201" s="411">
        <v>7300</v>
      </c>
      <c r="D3201" s="412">
        <f t="shared" si="795"/>
        <v>7150</v>
      </c>
      <c r="E3201" s="24"/>
      <c r="F3201" s="24"/>
    </row>
    <row r="3202" spans="1:7" ht="15" customHeight="1">
      <c r="A3202" s="3">
        <v>43588</v>
      </c>
      <c r="B3202" s="411">
        <v>7000</v>
      </c>
      <c r="C3202" s="411">
        <v>7300</v>
      </c>
      <c r="D3202" s="412">
        <f t="shared" si="795"/>
        <v>7150</v>
      </c>
      <c r="E3202" s="24"/>
      <c r="F3202" s="24"/>
    </row>
    <row r="3203" spans="1:7" ht="15" customHeight="1">
      <c r="A3203" s="3">
        <v>43591</v>
      </c>
      <c r="B3203" s="674" t="s">
        <v>52</v>
      </c>
      <c r="C3203" s="674"/>
      <c r="D3203" s="674"/>
      <c r="E3203" s="24"/>
      <c r="F3203" s="24"/>
      <c r="G3203" s="24"/>
    </row>
    <row r="3204" spans="1:7" ht="15" customHeight="1">
      <c r="A3204" s="3">
        <v>43592</v>
      </c>
      <c r="B3204" s="411">
        <v>7000</v>
      </c>
      <c r="C3204" s="411">
        <v>7300</v>
      </c>
      <c r="D3204" s="412">
        <f t="shared" si="795"/>
        <v>7150</v>
      </c>
      <c r="E3204" s="24"/>
      <c r="F3204" s="24"/>
    </row>
    <row r="3205" spans="1:7" ht="15" customHeight="1">
      <c r="A3205" s="3">
        <v>43593</v>
      </c>
      <c r="B3205" s="411">
        <v>7000</v>
      </c>
      <c r="C3205" s="411">
        <v>7300</v>
      </c>
      <c r="D3205" s="412">
        <f t="shared" si="795"/>
        <v>7150</v>
      </c>
      <c r="E3205" s="24"/>
      <c r="F3205" s="24"/>
    </row>
    <row r="3206" spans="1:7" ht="15" customHeight="1">
      <c r="A3206" s="3">
        <v>43594</v>
      </c>
      <c r="B3206" s="411">
        <v>7000</v>
      </c>
      <c r="C3206" s="411">
        <v>7300</v>
      </c>
      <c r="D3206" s="412">
        <f t="shared" si="795"/>
        <v>7150</v>
      </c>
      <c r="E3206" s="24"/>
      <c r="F3206" s="24"/>
    </row>
    <row r="3207" spans="1:7" ht="15" customHeight="1">
      <c r="A3207" s="3">
        <v>43595</v>
      </c>
      <c r="B3207" s="411">
        <v>7000</v>
      </c>
      <c r="C3207" s="411">
        <v>7200</v>
      </c>
      <c r="D3207" s="412">
        <f t="shared" si="795"/>
        <v>7100</v>
      </c>
      <c r="E3207" s="24"/>
      <c r="F3207" s="24"/>
    </row>
    <row r="3208" spans="1:7" ht="15" customHeight="1">
      <c r="A3208" s="3">
        <v>43598</v>
      </c>
      <c r="B3208" s="411">
        <v>7000</v>
      </c>
      <c r="C3208" s="411">
        <v>7200</v>
      </c>
      <c r="D3208" s="412">
        <f t="shared" si="795"/>
        <v>7100</v>
      </c>
      <c r="E3208" s="24"/>
      <c r="F3208" s="24"/>
    </row>
    <row r="3209" spans="1:7" ht="15" customHeight="1">
      <c r="A3209" s="3">
        <v>43599</v>
      </c>
      <c r="B3209" s="411">
        <v>7000</v>
      </c>
      <c r="C3209" s="411">
        <v>7200</v>
      </c>
      <c r="D3209" s="412">
        <f t="shared" si="795"/>
        <v>7100</v>
      </c>
      <c r="E3209" s="24"/>
      <c r="F3209" s="24"/>
    </row>
    <row r="3210" spans="1:7" ht="15" customHeight="1">
      <c r="A3210" s="3">
        <v>43600</v>
      </c>
      <c r="B3210" s="411">
        <v>7000</v>
      </c>
      <c r="C3210" s="411">
        <v>7200</v>
      </c>
      <c r="D3210" s="412">
        <f t="shared" si="795"/>
        <v>7100</v>
      </c>
    </row>
    <row r="3211" spans="1:7" ht="15" customHeight="1">
      <c r="A3211" s="3">
        <v>43601</v>
      </c>
      <c r="B3211" s="411">
        <v>7000</v>
      </c>
      <c r="C3211" s="411">
        <v>7200</v>
      </c>
      <c r="D3211" s="412">
        <f t="shared" ref="D3211:D3240" si="796">AVERAGE(B3211:C3211)</f>
        <v>7100</v>
      </c>
    </row>
    <row r="3212" spans="1:7" ht="15" customHeight="1">
      <c r="A3212" s="3">
        <v>43602</v>
      </c>
      <c r="B3212" s="411">
        <v>6900</v>
      </c>
      <c r="C3212" s="411">
        <v>7150</v>
      </c>
      <c r="D3212" s="412">
        <f t="shared" si="796"/>
        <v>7025</v>
      </c>
    </row>
    <row r="3213" spans="1:7" ht="15" customHeight="1">
      <c r="A3213" s="3">
        <v>43605</v>
      </c>
      <c r="B3213" s="411">
        <v>6900</v>
      </c>
      <c r="C3213" s="411">
        <v>7150</v>
      </c>
      <c r="D3213" s="412">
        <f t="shared" si="796"/>
        <v>7025</v>
      </c>
    </row>
    <row r="3214" spans="1:7" ht="15" customHeight="1">
      <c r="A3214" s="3">
        <v>43606</v>
      </c>
      <c r="B3214" s="411">
        <v>6900</v>
      </c>
      <c r="C3214" s="411">
        <v>7150</v>
      </c>
      <c r="D3214" s="412">
        <f t="shared" si="796"/>
        <v>7025</v>
      </c>
    </row>
    <row r="3215" spans="1:7" ht="15" customHeight="1">
      <c r="A3215" s="3">
        <v>43607</v>
      </c>
      <c r="B3215" s="411">
        <v>6800</v>
      </c>
      <c r="C3215" s="411">
        <v>7000</v>
      </c>
      <c r="D3215" s="412">
        <f t="shared" si="796"/>
        <v>6900</v>
      </c>
    </row>
    <row r="3216" spans="1:7" ht="15" customHeight="1">
      <c r="A3216" s="3">
        <v>43608</v>
      </c>
      <c r="B3216" s="411">
        <v>6800</v>
      </c>
      <c r="C3216" s="411">
        <v>7000</v>
      </c>
      <c r="D3216" s="412">
        <f t="shared" si="796"/>
        <v>6900</v>
      </c>
    </row>
    <row r="3217" spans="1:9" ht="15" customHeight="1">
      <c r="A3217" s="3">
        <v>43609</v>
      </c>
      <c r="B3217" s="411">
        <v>6700</v>
      </c>
      <c r="C3217" s="411">
        <v>6950</v>
      </c>
      <c r="D3217" s="412">
        <f t="shared" si="796"/>
        <v>6825</v>
      </c>
    </row>
    <row r="3218" spans="1:9" ht="15" customHeight="1">
      <c r="A3218" s="3">
        <v>43612</v>
      </c>
      <c r="B3218" s="674" t="s">
        <v>52</v>
      </c>
      <c r="C3218" s="674"/>
      <c r="D3218" s="674"/>
    </row>
    <row r="3219" spans="1:9" ht="15" customHeight="1">
      <c r="A3219" s="3">
        <v>43613</v>
      </c>
      <c r="B3219" s="411">
        <v>6700</v>
      </c>
      <c r="C3219" s="411">
        <v>6950</v>
      </c>
      <c r="D3219" s="412">
        <f t="shared" si="796"/>
        <v>6825</v>
      </c>
    </row>
    <row r="3220" spans="1:9" ht="15" customHeight="1">
      <c r="A3220" s="3">
        <v>43614</v>
      </c>
      <c r="B3220" s="411">
        <v>6600</v>
      </c>
      <c r="C3220" s="411">
        <v>6850</v>
      </c>
      <c r="D3220" s="412">
        <f t="shared" si="796"/>
        <v>6725</v>
      </c>
    </row>
    <row r="3221" spans="1:9" ht="15" customHeight="1">
      <c r="A3221" s="3">
        <v>43615</v>
      </c>
      <c r="B3221" s="411">
        <v>6600</v>
      </c>
      <c r="C3221" s="411">
        <v>6850</v>
      </c>
      <c r="D3221" s="412">
        <f t="shared" si="796"/>
        <v>6725</v>
      </c>
    </row>
    <row r="3222" spans="1:9" ht="15" customHeight="1" thickBot="1">
      <c r="A3222" s="11">
        <v>43616</v>
      </c>
      <c r="B3222" s="416">
        <v>6600</v>
      </c>
      <c r="C3222" s="416">
        <v>6800</v>
      </c>
      <c r="D3222" s="417">
        <f t="shared" si="796"/>
        <v>6700</v>
      </c>
      <c r="E3222" s="435">
        <f>AVERAGE($D$3200:D3222)</f>
        <v>7003.5714285714284</v>
      </c>
      <c r="F3222" s="435">
        <f>AVERAGE($D$3115:D3222)</f>
        <v>7533.8942307692305</v>
      </c>
    </row>
    <row r="3223" spans="1:9" ht="15" customHeight="1">
      <c r="A3223" s="410">
        <v>43619</v>
      </c>
      <c r="B3223" s="411">
        <v>6600</v>
      </c>
      <c r="C3223" s="411">
        <v>6800</v>
      </c>
      <c r="D3223" s="412">
        <f t="shared" si="796"/>
        <v>6700</v>
      </c>
      <c r="E3223" s="404"/>
      <c r="F3223" s="404"/>
      <c r="G3223" s="481">
        <f t="shared" ref="G3223" si="797">F3223</f>
        <v>0</v>
      </c>
      <c r="H3223" s="481">
        <f>AVERAGE($D$3115:F3223)</f>
        <v>7537.1219687346593</v>
      </c>
      <c r="I3223" s="481">
        <f t="shared" ref="I3223" si="798">H3223</f>
        <v>7537.1219687346593</v>
      </c>
    </row>
    <row r="3224" spans="1:9" ht="15" customHeight="1">
      <c r="A3224" s="410">
        <v>43620</v>
      </c>
      <c r="B3224" s="411">
        <v>6600</v>
      </c>
      <c r="C3224" s="411">
        <v>6800</v>
      </c>
      <c r="D3224" s="412">
        <f t="shared" si="796"/>
        <v>6700</v>
      </c>
      <c r="E3224" s="404"/>
      <c r="F3224" s="404"/>
    </row>
    <row r="3225" spans="1:9" ht="15" customHeight="1">
      <c r="A3225" s="410">
        <v>43621</v>
      </c>
      <c r="B3225" s="411">
        <v>6600</v>
      </c>
      <c r="C3225" s="411">
        <v>6800</v>
      </c>
      <c r="D3225" s="412">
        <f t="shared" si="796"/>
        <v>6700</v>
      </c>
      <c r="E3225" s="404"/>
      <c r="F3225" s="404"/>
    </row>
    <row r="3226" spans="1:9" ht="15" customHeight="1">
      <c r="A3226" s="410">
        <v>43622</v>
      </c>
      <c r="B3226" s="411">
        <v>6600</v>
      </c>
      <c r="C3226" s="411">
        <v>6800</v>
      </c>
      <c r="D3226" s="412">
        <f t="shared" si="796"/>
        <v>6700</v>
      </c>
      <c r="E3226" s="404"/>
      <c r="F3226" s="404"/>
    </row>
    <row r="3227" spans="1:9" ht="15" customHeight="1">
      <c r="A3227" s="410">
        <v>43623</v>
      </c>
      <c r="B3227" s="411">
        <v>6500</v>
      </c>
      <c r="C3227" s="411">
        <v>6700</v>
      </c>
      <c r="D3227" s="412">
        <f t="shared" si="796"/>
        <v>6600</v>
      </c>
      <c r="E3227" s="404"/>
      <c r="F3227" s="404"/>
    </row>
    <row r="3228" spans="1:9" ht="15" customHeight="1">
      <c r="A3228" s="410">
        <v>43626</v>
      </c>
      <c r="B3228" s="411">
        <v>6500</v>
      </c>
      <c r="C3228" s="411">
        <v>6700</v>
      </c>
      <c r="D3228" s="412">
        <f t="shared" si="796"/>
        <v>6600</v>
      </c>
      <c r="E3228" s="404"/>
      <c r="F3228" s="404"/>
    </row>
    <row r="3229" spans="1:9" ht="15" customHeight="1">
      <c r="A3229" s="410">
        <v>43627</v>
      </c>
      <c r="B3229" s="411">
        <v>6500</v>
      </c>
      <c r="C3229" s="411">
        <v>6700</v>
      </c>
      <c r="D3229" s="412">
        <f t="shared" si="796"/>
        <v>6600</v>
      </c>
      <c r="E3229" s="404"/>
      <c r="F3229" s="404"/>
    </row>
    <row r="3230" spans="1:9" ht="15" customHeight="1">
      <c r="A3230" s="410">
        <v>43628</v>
      </c>
      <c r="B3230" s="411">
        <v>6350</v>
      </c>
      <c r="C3230" s="411">
        <v>6600</v>
      </c>
      <c r="D3230" s="412">
        <f t="shared" si="796"/>
        <v>6475</v>
      </c>
      <c r="E3230" s="404"/>
      <c r="F3230" s="404"/>
    </row>
    <row r="3231" spans="1:9" ht="15" customHeight="1">
      <c r="A3231" s="410">
        <v>43629</v>
      </c>
      <c r="B3231" s="411">
        <v>6350</v>
      </c>
      <c r="C3231" s="411">
        <v>6600</v>
      </c>
      <c r="D3231" s="412">
        <f t="shared" si="796"/>
        <v>6475</v>
      </c>
      <c r="E3231" s="404"/>
      <c r="F3231" s="404"/>
    </row>
    <row r="3232" spans="1:9" ht="15" customHeight="1">
      <c r="A3232" s="410">
        <v>43630</v>
      </c>
      <c r="B3232" s="411">
        <v>6350</v>
      </c>
      <c r="C3232" s="411">
        <v>6600</v>
      </c>
      <c r="D3232" s="412">
        <f t="shared" si="796"/>
        <v>6475</v>
      </c>
      <c r="E3232" s="404"/>
      <c r="F3232" s="404"/>
    </row>
    <row r="3233" spans="1:6" ht="15" customHeight="1">
      <c r="A3233" s="3">
        <v>43633</v>
      </c>
      <c r="B3233" s="411">
        <v>6350</v>
      </c>
      <c r="C3233" s="411">
        <v>6600</v>
      </c>
      <c r="D3233" s="412">
        <f t="shared" si="796"/>
        <v>6475</v>
      </c>
      <c r="E3233" s="404"/>
      <c r="F3233" s="404"/>
    </row>
    <row r="3234" spans="1:6" ht="15" customHeight="1">
      <c r="A3234" s="3">
        <v>43634</v>
      </c>
      <c r="B3234" s="411">
        <v>6350</v>
      </c>
      <c r="C3234" s="411">
        <v>6600</v>
      </c>
      <c r="D3234" s="412">
        <f t="shared" si="796"/>
        <v>6475</v>
      </c>
      <c r="E3234" s="404"/>
      <c r="F3234" s="404"/>
    </row>
    <row r="3235" spans="1:6" ht="15" customHeight="1">
      <c r="A3235" s="3">
        <v>43635</v>
      </c>
      <c r="B3235" s="411">
        <v>6300</v>
      </c>
      <c r="C3235" s="411">
        <v>6550</v>
      </c>
      <c r="D3235" s="412">
        <f t="shared" si="796"/>
        <v>6425</v>
      </c>
      <c r="E3235" s="404"/>
      <c r="F3235" s="404"/>
    </row>
    <row r="3236" spans="1:6" ht="15" customHeight="1">
      <c r="A3236" s="3">
        <v>43636</v>
      </c>
      <c r="B3236" s="411">
        <v>6300</v>
      </c>
      <c r="C3236" s="411">
        <v>6550</v>
      </c>
      <c r="D3236" s="412">
        <f t="shared" si="796"/>
        <v>6425</v>
      </c>
      <c r="E3236" s="404"/>
      <c r="F3236" s="404"/>
    </row>
    <row r="3237" spans="1:6" ht="15" customHeight="1">
      <c r="A3237" s="3">
        <v>43637</v>
      </c>
      <c r="B3237" s="411">
        <v>6300</v>
      </c>
      <c r="C3237" s="411">
        <v>6550</v>
      </c>
      <c r="D3237" s="412">
        <f t="shared" si="796"/>
        <v>6425</v>
      </c>
      <c r="E3237" s="404"/>
      <c r="F3237" s="404"/>
    </row>
    <row r="3238" spans="1:6" ht="15" customHeight="1">
      <c r="A3238" s="3">
        <v>43640</v>
      </c>
      <c r="B3238" s="411">
        <v>6300</v>
      </c>
      <c r="C3238" s="411">
        <v>6550</v>
      </c>
      <c r="D3238" s="412">
        <f t="shared" si="796"/>
        <v>6425</v>
      </c>
      <c r="E3238" s="404"/>
      <c r="F3238" s="404"/>
    </row>
    <row r="3239" spans="1:6" ht="15" customHeight="1">
      <c r="A3239" s="3">
        <v>43641</v>
      </c>
      <c r="B3239" s="411">
        <v>6300</v>
      </c>
      <c r="C3239" s="411">
        <v>6550</v>
      </c>
      <c r="D3239" s="412">
        <f t="shared" si="796"/>
        <v>6425</v>
      </c>
      <c r="E3239" s="404"/>
      <c r="F3239" s="404"/>
    </row>
    <row r="3240" spans="1:6" ht="15" customHeight="1">
      <c r="A3240" s="3">
        <v>43642</v>
      </c>
      <c r="B3240" s="411">
        <v>6300</v>
      </c>
      <c r="C3240" s="411">
        <v>6550</v>
      </c>
      <c r="D3240" s="412">
        <f t="shared" si="796"/>
        <v>6425</v>
      </c>
    </row>
    <row r="3241" spans="1:6" ht="15" customHeight="1">
      <c r="A3241" s="3">
        <v>43643</v>
      </c>
      <c r="B3241" s="411">
        <v>6300</v>
      </c>
      <c r="C3241" s="411">
        <v>6550</v>
      </c>
      <c r="D3241" s="412">
        <f t="shared" ref="D3241:D3268" si="799">AVERAGE(B3241:C3241)</f>
        <v>6425</v>
      </c>
    </row>
    <row r="3242" spans="1:6" ht="15" customHeight="1" thickBot="1">
      <c r="A3242" s="11">
        <v>43644</v>
      </c>
      <c r="B3242" s="416">
        <v>6180</v>
      </c>
      <c r="C3242" s="416">
        <v>6400</v>
      </c>
      <c r="D3242" s="417">
        <f t="shared" si="799"/>
        <v>6290</v>
      </c>
      <c r="E3242" s="435">
        <f>AVERAGE($D$3223:D3242)</f>
        <v>6512</v>
      </c>
      <c r="F3242" s="435">
        <f>AVERAGE($D$3115:D3242)</f>
        <v>7369.072580645161</v>
      </c>
    </row>
    <row r="3243" spans="1:6" ht="15" customHeight="1">
      <c r="A3243" s="410">
        <v>43647</v>
      </c>
      <c r="B3243" s="411">
        <v>6180</v>
      </c>
      <c r="C3243" s="411">
        <v>6400</v>
      </c>
      <c r="D3243" s="412">
        <f t="shared" si="799"/>
        <v>6290</v>
      </c>
      <c r="E3243" s="404"/>
      <c r="F3243" s="404"/>
    </row>
    <row r="3244" spans="1:6" ht="15" customHeight="1">
      <c r="A3244" s="410">
        <v>43648</v>
      </c>
      <c r="B3244" s="411">
        <v>6180</v>
      </c>
      <c r="C3244" s="411">
        <v>6400</v>
      </c>
      <c r="D3244" s="412">
        <f t="shared" si="799"/>
        <v>6290</v>
      </c>
    </row>
    <row r="3245" spans="1:6" ht="15" customHeight="1">
      <c r="A3245" s="410">
        <v>43649</v>
      </c>
      <c r="B3245" s="411">
        <v>6100</v>
      </c>
      <c r="C3245" s="411">
        <v>6250</v>
      </c>
      <c r="D3245" s="412">
        <f t="shared" si="799"/>
        <v>6175</v>
      </c>
    </row>
    <row r="3246" spans="1:6" ht="15" customHeight="1">
      <c r="A3246" s="410">
        <v>43650</v>
      </c>
      <c r="B3246" s="411">
        <v>6100</v>
      </c>
      <c r="C3246" s="411">
        <v>6250</v>
      </c>
      <c r="D3246" s="412">
        <f t="shared" si="799"/>
        <v>6175</v>
      </c>
    </row>
    <row r="3247" spans="1:6" ht="15" customHeight="1">
      <c r="A3247" s="410">
        <v>43651</v>
      </c>
      <c r="B3247" s="411">
        <v>6000</v>
      </c>
      <c r="C3247" s="411">
        <v>6250</v>
      </c>
      <c r="D3247" s="412">
        <f t="shared" si="799"/>
        <v>6125</v>
      </c>
    </row>
    <row r="3248" spans="1:6" ht="15" customHeight="1">
      <c r="A3248" s="410">
        <v>43654</v>
      </c>
      <c r="B3248" s="411">
        <v>6000</v>
      </c>
      <c r="C3248" s="411">
        <v>6250</v>
      </c>
      <c r="D3248" s="412">
        <f t="shared" si="799"/>
        <v>6125</v>
      </c>
    </row>
    <row r="3249" spans="1:4" ht="15" customHeight="1">
      <c r="A3249" s="410">
        <v>43655</v>
      </c>
      <c r="B3249" s="411">
        <v>6000</v>
      </c>
      <c r="C3249" s="411">
        <v>6250</v>
      </c>
      <c r="D3249" s="412">
        <f t="shared" si="799"/>
        <v>6125</v>
      </c>
    </row>
    <row r="3250" spans="1:4" ht="15" customHeight="1">
      <c r="A3250" s="410">
        <v>43656</v>
      </c>
      <c r="B3250" s="411">
        <v>6000</v>
      </c>
      <c r="C3250" s="411">
        <v>6250</v>
      </c>
      <c r="D3250" s="412">
        <f t="shared" si="799"/>
        <v>6125</v>
      </c>
    </row>
    <row r="3251" spans="1:4" ht="15" customHeight="1">
      <c r="A3251" s="410">
        <v>43657</v>
      </c>
      <c r="B3251" s="411">
        <v>6000</v>
      </c>
      <c r="C3251" s="411">
        <v>6200</v>
      </c>
      <c r="D3251" s="412">
        <f t="shared" si="799"/>
        <v>6100</v>
      </c>
    </row>
    <row r="3252" spans="1:4" ht="15" customHeight="1">
      <c r="A3252" s="410">
        <v>43658</v>
      </c>
      <c r="B3252" s="411">
        <v>6000</v>
      </c>
      <c r="C3252" s="411">
        <v>6200</v>
      </c>
      <c r="D3252" s="412">
        <f t="shared" si="799"/>
        <v>6100</v>
      </c>
    </row>
    <row r="3253" spans="1:4" ht="15" customHeight="1">
      <c r="A3253" s="410">
        <v>43661</v>
      </c>
      <c r="B3253" s="411">
        <v>6000</v>
      </c>
      <c r="C3253" s="411">
        <v>6200</v>
      </c>
      <c r="D3253" s="412">
        <f t="shared" si="799"/>
        <v>6100</v>
      </c>
    </row>
    <row r="3254" spans="1:4" ht="15" customHeight="1">
      <c r="A3254" s="410">
        <v>43662</v>
      </c>
      <c r="B3254" s="411">
        <v>6000</v>
      </c>
      <c r="C3254" s="411">
        <v>6200</v>
      </c>
      <c r="D3254" s="412">
        <f t="shared" si="799"/>
        <v>6100</v>
      </c>
    </row>
    <row r="3255" spans="1:4" ht="15" customHeight="1">
      <c r="A3255" s="410">
        <v>43663</v>
      </c>
      <c r="B3255" s="411">
        <v>5950</v>
      </c>
      <c r="C3255" s="411">
        <v>6200</v>
      </c>
      <c r="D3255" s="412">
        <f t="shared" si="799"/>
        <v>6075</v>
      </c>
    </row>
    <row r="3256" spans="1:4" ht="15" customHeight="1">
      <c r="A3256" s="410">
        <v>43664</v>
      </c>
      <c r="B3256" s="411">
        <v>5950</v>
      </c>
      <c r="C3256" s="411">
        <v>6200</v>
      </c>
      <c r="D3256" s="412">
        <f t="shared" si="799"/>
        <v>6075</v>
      </c>
    </row>
    <row r="3257" spans="1:4" ht="15" customHeight="1">
      <c r="A3257" s="410">
        <v>43665</v>
      </c>
      <c r="B3257" s="411">
        <v>5950</v>
      </c>
      <c r="C3257" s="411">
        <v>6150</v>
      </c>
      <c r="D3257" s="412">
        <f t="shared" si="799"/>
        <v>6050</v>
      </c>
    </row>
    <row r="3258" spans="1:4" ht="15" customHeight="1">
      <c r="A3258" s="410">
        <v>43668</v>
      </c>
      <c r="B3258" s="411">
        <v>5950</v>
      </c>
      <c r="C3258" s="411">
        <v>6150</v>
      </c>
      <c r="D3258" s="412">
        <f t="shared" si="799"/>
        <v>6050</v>
      </c>
    </row>
    <row r="3259" spans="1:4" ht="15" customHeight="1">
      <c r="A3259" s="410">
        <v>43669</v>
      </c>
      <c r="B3259" s="411">
        <v>5950</v>
      </c>
      <c r="C3259" s="411">
        <v>6150</v>
      </c>
      <c r="D3259" s="412">
        <f t="shared" si="799"/>
        <v>6050</v>
      </c>
    </row>
    <row r="3260" spans="1:4" ht="15" customHeight="1">
      <c r="A3260" s="410">
        <v>43670</v>
      </c>
      <c r="B3260" s="411">
        <v>5950</v>
      </c>
      <c r="C3260" s="411">
        <v>6150</v>
      </c>
      <c r="D3260" s="412">
        <f t="shared" si="799"/>
        <v>6050</v>
      </c>
    </row>
    <row r="3261" spans="1:4" ht="15" customHeight="1">
      <c r="A3261" s="410">
        <v>43671</v>
      </c>
      <c r="B3261" s="411">
        <v>5950</v>
      </c>
      <c r="C3261" s="411">
        <v>6150</v>
      </c>
      <c r="D3261" s="412">
        <f t="shared" si="799"/>
        <v>6050</v>
      </c>
    </row>
    <row r="3262" spans="1:4" ht="15" customHeight="1">
      <c r="A3262" s="410">
        <v>43672</v>
      </c>
      <c r="B3262" s="411">
        <v>5950</v>
      </c>
      <c r="C3262" s="411">
        <v>6150</v>
      </c>
      <c r="D3262" s="412">
        <f t="shared" si="799"/>
        <v>6050</v>
      </c>
    </row>
    <row r="3263" spans="1:4" ht="15" customHeight="1">
      <c r="A3263" s="410">
        <v>43675</v>
      </c>
      <c r="B3263" s="411">
        <v>5950</v>
      </c>
      <c r="C3263" s="411">
        <v>6150</v>
      </c>
      <c r="D3263" s="412">
        <f t="shared" si="799"/>
        <v>6050</v>
      </c>
    </row>
    <row r="3264" spans="1:4" ht="15" customHeight="1">
      <c r="A3264" s="410">
        <v>43676</v>
      </c>
      <c r="B3264" s="411">
        <v>5950</v>
      </c>
      <c r="C3264" s="411">
        <v>6150</v>
      </c>
      <c r="D3264" s="412">
        <f t="shared" si="799"/>
        <v>6050</v>
      </c>
    </row>
    <row r="3265" spans="1:6" ht="15" customHeight="1" thickBot="1">
      <c r="A3265" s="11">
        <v>43677</v>
      </c>
      <c r="B3265" s="416">
        <v>5950</v>
      </c>
      <c r="C3265" s="416">
        <v>6200</v>
      </c>
      <c r="D3265" s="417">
        <f t="shared" si="799"/>
        <v>6075</v>
      </c>
      <c r="E3265" s="435">
        <f>AVERAGE($D$3243:D3265)</f>
        <v>6106.739130434783</v>
      </c>
      <c r="F3265" s="435">
        <f>AVERAGE($D$3115:D3265)</f>
        <v>7171.5646258503402</v>
      </c>
    </row>
    <row r="3266" spans="1:6" ht="15" customHeight="1">
      <c r="A3266" s="3">
        <v>43678</v>
      </c>
      <c r="B3266" s="411">
        <v>5950</v>
      </c>
      <c r="C3266" s="411">
        <v>6200</v>
      </c>
      <c r="D3266" s="412">
        <f t="shared" si="799"/>
        <v>6075</v>
      </c>
      <c r="E3266" s="404"/>
      <c r="F3266" s="404"/>
    </row>
    <row r="3267" spans="1:6" ht="15" customHeight="1">
      <c r="A3267" s="3">
        <v>43679</v>
      </c>
      <c r="B3267" s="411">
        <v>5950</v>
      </c>
      <c r="C3267" s="411">
        <v>6200</v>
      </c>
      <c r="D3267" s="412">
        <f t="shared" si="799"/>
        <v>6075</v>
      </c>
      <c r="E3267" s="404"/>
      <c r="F3267" s="404"/>
    </row>
    <row r="3268" spans="1:6" ht="15" customHeight="1">
      <c r="A3268" s="3">
        <v>43682</v>
      </c>
      <c r="B3268" s="411">
        <v>5950</v>
      </c>
      <c r="C3268" s="411">
        <v>6200</v>
      </c>
      <c r="D3268" s="412">
        <f t="shared" si="799"/>
        <v>6075</v>
      </c>
    </row>
    <row r="3269" spans="1:6" ht="15" customHeight="1">
      <c r="A3269" s="3">
        <v>43683</v>
      </c>
      <c r="B3269" s="411">
        <v>5950</v>
      </c>
      <c r="C3269" s="411">
        <v>6200</v>
      </c>
      <c r="D3269" s="412">
        <f t="shared" ref="D3269:D3287" si="800">AVERAGE(B3269:C3269)</f>
        <v>6075</v>
      </c>
    </row>
    <row r="3270" spans="1:6" ht="15" customHeight="1">
      <c r="A3270" s="3">
        <v>43684</v>
      </c>
      <c r="B3270" s="411">
        <v>5950</v>
      </c>
      <c r="C3270" s="411">
        <v>6200</v>
      </c>
      <c r="D3270" s="412">
        <f t="shared" si="800"/>
        <v>6075</v>
      </c>
    </row>
    <row r="3271" spans="1:6" ht="15" customHeight="1">
      <c r="A3271" s="3">
        <v>43685</v>
      </c>
      <c r="B3271" s="411">
        <v>5950</v>
      </c>
      <c r="C3271" s="411">
        <v>6200</v>
      </c>
      <c r="D3271" s="412">
        <f t="shared" si="800"/>
        <v>6075</v>
      </c>
    </row>
    <row r="3272" spans="1:6" ht="15" customHeight="1">
      <c r="A3272" s="3">
        <v>43686</v>
      </c>
      <c r="B3272" s="411">
        <v>5950</v>
      </c>
      <c r="C3272" s="411">
        <v>6200</v>
      </c>
      <c r="D3272" s="412">
        <f t="shared" si="800"/>
        <v>6075</v>
      </c>
    </row>
    <row r="3273" spans="1:6" ht="15" customHeight="1">
      <c r="A3273" s="3">
        <v>43689</v>
      </c>
      <c r="B3273" s="411">
        <v>5950</v>
      </c>
      <c r="C3273" s="411">
        <v>6200</v>
      </c>
      <c r="D3273" s="412">
        <f t="shared" si="800"/>
        <v>6075</v>
      </c>
    </row>
    <row r="3274" spans="1:6" ht="15" customHeight="1">
      <c r="A3274" s="3">
        <v>43690</v>
      </c>
      <c r="B3274" s="411">
        <v>5950</v>
      </c>
      <c r="C3274" s="411">
        <v>6200</v>
      </c>
      <c r="D3274" s="412">
        <f t="shared" si="800"/>
        <v>6075</v>
      </c>
    </row>
    <row r="3275" spans="1:6" ht="15" customHeight="1">
      <c r="A3275" s="3">
        <v>43691</v>
      </c>
      <c r="B3275" s="411">
        <v>5950</v>
      </c>
      <c r="C3275" s="411">
        <v>6200</v>
      </c>
      <c r="D3275" s="412">
        <f t="shared" si="800"/>
        <v>6075</v>
      </c>
    </row>
    <row r="3276" spans="1:6" ht="15" customHeight="1">
      <c r="A3276" s="3">
        <v>43692</v>
      </c>
      <c r="B3276" s="411">
        <v>5950</v>
      </c>
      <c r="C3276" s="411">
        <v>6200</v>
      </c>
      <c r="D3276" s="412">
        <f t="shared" si="800"/>
        <v>6075</v>
      </c>
    </row>
    <row r="3277" spans="1:6" ht="15" customHeight="1">
      <c r="A3277" s="3">
        <v>43693</v>
      </c>
      <c r="B3277" s="411">
        <v>5900</v>
      </c>
      <c r="C3277" s="411">
        <v>6100</v>
      </c>
      <c r="D3277" s="412">
        <f t="shared" si="800"/>
        <v>6000</v>
      </c>
    </row>
    <row r="3278" spans="1:6" ht="15" customHeight="1">
      <c r="A3278" s="3">
        <v>43696</v>
      </c>
      <c r="B3278" s="411">
        <v>5900</v>
      </c>
      <c r="C3278" s="411">
        <v>6100</v>
      </c>
      <c r="D3278" s="412">
        <f t="shared" si="800"/>
        <v>6000</v>
      </c>
    </row>
    <row r="3279" spans="1:6" ht="15" customHeight="1">
      <c r="A3279" s="3">
        <v>43697</v>
      </c>
      <c r="B3279" s="411">
        <v>5900</v>
      </c>
      <c r="C3279" s="411">
        <v>6100</v>
      </c>
      <c r="D3279" s="412">
        <f t="shared" si="800"/>
        <v>6000</v>
      </c>
    </row>
    <row r="3280" spans="1:6" ht="15" customHeight="1">
      <c r="A3280" s="3">
        <v>43698</v>
      </c>
      <c r="B3280" s="411">
        <v>5900</v>
      </c>
      <c r="C3280" s="411">
        <v>6100</v>
      </c>
      <c r="D3280" s="412">
        <f t="shared" si="800"/>
        <v>6000</v>
      </c>
    </row>
    <row r="3281" spans="1:14" ht="15" customHeight="1">
      <c r="A3281" s="3">
        <v>43699</v>
      </c>
      <c r="B3281" s="411">
        <v>5900</v>
      </c>
      <c r="C3281" s="411">
        <v>6100</v>
      </c>
      <c r="D3281" s="412">
        <f t="shared" si="800"/>
        <v>6000</v>
      </c>
    </row>
    <row r="3282" spans="1:14" ht="15" customHeight="1">
      <c r="A3282" s="3">
        <v>43700</v>
      </c>
      <c r="B3282" s="411">
        <v>5850</v>
      </c>
      <c r="C3282" s="411">
        <v>6050</v>
      </c>
      <c r="D3282" s="412">
        <f t="shared" si="800"/>
        <v>5950</v>
      </c>
    </row>
    <row r="3283" spans="1:14" ht="15" customHeight="1">
      <c r="A3283" s="3">
        <v>43703</v>
      </c>
      <c r="B3283" s="674" t="s">
        <v>52</v>
      </c>
      <c r="C3283" s="674"/>
      <c r="D3283" s="674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1">
        <v>5850</v>
      </c>
      <c r="C3284" s="411">
        <v>6050</v>
      </c>
      <c r="D3284" s="412">
        <f t="shared" si="800"/>
        <v>5950</v>
      </c>
    </row>
    <row r="3285" spans="1:14" ht="15" customHeight="1">
      <c r="A3285" s="3">
        <v>43705</v>
      </c>
      <c r="B3285" s="411">
        <v>5750</v>
      </c>
      <c r="C3285" s="411">
        <v>5950</v>
      </c>
      <c r="D3285" s="412">
        <f t="shared" si="800"/>
        <v>5850</v>
      </c>
    </row>
    <row r="3286" spans="1:14" ht="15" customHeight="1">
      <c r="A3286" s="3">
        <v>43706</v>
      </c>
      <c r="B3286" s="411">
        <v>5750</v>
      </c>
      <c r="C3286" s="411">
        <v>5950</v>
      </c>
      <c r="D3286" s="412">
        <f t="shared" si="800"/>
        <v>5850</v>
      </c>
    </row>
    <row r="3287" spans="1:14" ht="15" customHeight="1" thickBot="1">
      <c r="A3287" s="11">
        <v>43707</v>
      </c>
      <c r="B3287" s="416">
        <v>5750</v>
      </c>
      <c r="C3287" s="416">
        <v>5950</v>
      </c>
      <c r="D3287" s="417">
        <f t="shared" si="800"/>
        <v>5850</v>
      </c>
      <c r="E3287" s="435">
        <f>AVERAGE($D$3266:D3287)</f>
        <v>6013.0952380952385</v>
      </c>
      <c r="F3287" s="435">
        <f>AVERAGE($D$3115:D3287)</f>
        <v>7026.7559523809523</v>
      </c>
    </row>
    <row r="3288" spans="1:14" ht="15" customHeight="1">
      <c r="A3288" s="3">
        <v>43710</v>
      </c>
      <c r="B3288" s="411">
        <v>5750</v>
      </c>
      <c r="C3288" s="411">
        <v>5950</v>
      </c>
      <c r="D3288" s="412">
        <f>AVERAGE(B3288:C3288)</f>
        <v>5850</v>
      </c>
      <c r="E3288" s="404"/>
      <c r="F3288" s="404"/>
    </row>
    <row r="3289" spans="1:14" ht="15" customHeight="1">
      <c r="A3289" s="3">
        <v>43711</v>
      </c>
      <c r="B3289" s="411">
        <v>5750</v>
      </c>
      <c r="C3289" s="411">
        <v>5950</v>
      </c>
      <c r="D3289" s="412">
        <f>AVERAGE(B3289:C3289)</f>
        <v>5850</v>
      </c>
      <c r="J3289" s="404" t="s">
        <v>94</v>
      </c>
    </row>
    <row r="3290" spans="1:14" ht="15" customHeight="1">
      <c r="A3290" s="3">
        <v>43712</v>
      </c>
      <c r="B3290" s="411">
        <v>5750</v>
      </c>
      <c r="C3290" s="411">
        <v>5950</v>
      </c>
      <c r="D3290" s="412">
        <f>AVERAGE(B3290:C3290)</f>
        <v>5850</v>
      </c>
    </row>
    <row r="3291" spans="1:14" ht="15" customHeight="1">
      <c r="A3291" s="3">
        <v>43713</v>
      </c>
      <c r="B3291" s="411">
        <v>5750</v>
      </c>
      <c r="C3291" s="411">
        <v>5950</v>
      </c>
      <c r="D3291" s="412">
        <f t="shared" ref="D3291:D3294" si="801">AVERAGE(B3291:C3291)</f>
        <v>5850</v>
      </c>
    </row>
    <row r="3292" spans="1:14" ht="15" customHeight="1">
      <c r="A3292" s="3">
        <v>43714</v>
      </c>
      <c r="B3292" s="411">
        <v>5750</v>
      </c>
      <c r="C3292" s="411">
        <v>5950</v>
      </c>
      <c r="D3292" s="412">
        <f t="shared" si="801"/>
        <v>5850</v>
      </c>
    </row>
    <row r="3293" spans="1:14" ht="15" customHeight="1">
      <c r="A3293" s="3">
        <v>43717</v>
      </c>
      <c r="B3293" s="411">
        <v>5700</v>
      </c>
      <c r="C3293" s="411">
        <v>5900</v>
      </c>
      <c r="D3293" s="412">
        <f t="shared" si="801"/>
        <v>5800</v>
      </c>
    </row>
    <row r="3294" spans="1:14" ht="15" customHeight="1">
      <c r="A3294" s="3">
        <v>43718</v>
      </c>
      <c r="B3294" s="411">
        <v>5700</v>
      </c>
      <c r="C3294" s="411">
        <v>5900</v>
      </c>
      <c r="D3294" s="412">
        <f t="shared" si="801"/>
        <v>5800</v>
      </c>
    </row>
    <row r="3295" spans="1:14" ht="15" customHeight="1">
      <c r="A3295" s="3">
        <v>43719</v>
      </c>
      <c r="B3295" s="411">
        <v>5700</v>
      </c>
      <c r="C3295" s="411">
        <v>5900</v>
      </c>
      <c r="D3295" s="412">
        <f t="shared" ref="D3295" si="802">AVERAGE(B3295:C3295)</f>
        <v>5800</v>
      </c>
    </row>
    <row r="3296" spans="1:14" ht="15" customHeight="1">
      <c r="A3296" s="3">
        <v>43720</v>
      </c>
      <c r="B3296" s="411">
        <v>5700</v>
      </c>
      <c r="C3296" s="411">
        <v>5900</v>
      </c>
      <c r="D3296" s="412">
        <f t="shared" ref="D3296:D3297" si="803">AVERAGE(B3296:C3296)</f>
        <v>5800</v>
      </c>
    </row>
    <row r="3297" spans="1:6" ht="15" customHeight="1">
      <c r="A3297" s="3">
        <v>43721</v>
      </c>
      <c r="B3297" s="411">
        <v>5800</v>
      </c>
      <c r="C3297" s="411">
        <v>6100</v>
      </c>
      <c r="D3297" s="412">
        <f t="shared" si="803"/>
        <v>5950</v>
      </c>
    </row>
    <row r="3298" spans="1:6" ht="15" customHeight="1">
      <c r="A3298" s="3">
        <v>43724</v>
      </c>
      <c r="B3298" s="411">
        <v>5800</v>
      </c>
      <c r="C3298" s="411">
        <v>6100</v>
      </c>
      <c r="D3298" s="412">
        <f t="shared" ref="D3298:D3304" si="804">AVERAGE(B3298:C3298)</f>
        <v>5950</v>
      </c>
    </row>
    <row r="3299" spans="1:6" ht="15" customHeight="1">
      <c r="A3299" s="3">
        <v>43725</v>
      </c>
      <c r="B3299" s="411">
        <v>5800</v>
      </c>
      <c r="C3299" s="411">
        <v>6100</v>
      </c>
      <c r="D3299" s="412">
        <f t="shared" si="804"/>
        <v>5950</v>
      </c>
    </row>
    <row r="3300" spans="1:6" ht="15" customHeight="1">
      <c r="A3300" s="3">
        <v>43726</v>
      </c>
      <c r="B3300" s="411">
        <v>5800</v>
      </c>
      <c r="C3300" s="411">
        <v>6100</v>
      </c>
      <c r="D3300" s="412">
        <f t="shared" si="804"/>
        <v>5950</v>
      </c>
    </row>
    <row r="3301" spans="1:6" ht="15" customHeight="1">
      <c r="A3301" s="3">
        <v>43727</v>
      </c>
      <c r="B3301" s="411">
        <v>5800</v>
      </c>
      <c r="C3301" s="411">
        <v>6100</v>
      </c>
      <c r="D3301" s="412">
        <f t="shared" si="804"/>
        <v>5950</v>
      </c>
    </row>
    <row r="3302" spans="1:6" ht="15" customHeight="1">
      <c r="A3302" s="3">
        <v>43728</v>
      </c>
      <c r="B3302" s="411">
        <v>5850</v>
      </c>
      <c r="C3302" s="411">
        <v>6150</v>
      </c>
      <c r="D3302" s="412">
        <f t="shared" si="804"/>
        <v>6000</v>
      </c>
    </row>
    <row r="3303" spans="1:6" ht="15" customHeight="1">
      <c r="A3303" s="3">
        <v>43731</v>
      </c>
      <c r="B3303" s="411">
        <v>5850</v>
      </c>
      <c r="C3303" s="411">
        <v>6150</v>
      </c>
      <c r="D3303" s="412">
        <f t="shared" si="804"/>
        <v>6000</v>
      </c>
    </row>
    <row r="3304" spans="1:6" ht="15" customHeight="1">
      <c r="A3304" s="3">
        <v>43732</v>
      </c>
      <c r="B3304" s="411">
        <v>5850</v>
      </c>
      <c r="C3304" s="411">
        <v>6150</v>
      </c>
      <c r="D3304" s="412">
        <f t="shared" si="804"/>
        <v>6000</v>
      </c>
    </row>
    <row r="3305" spans="1:6" ht="15" customHeight="1">
      <c r="A3305" s="3">
        <v>43733</v>
      </c>
      <c r="B3305" s="411">
        <v>5850</v>
      </c>
      <c r="C3305" s="411">
        <v>6150</v>
      </c>
      <c r="D3305" s="412">
        <f t="shared" ref="D3305:D3310" si="805">AVERAGE(B3305:C3305)</f>
        <v>6000</v>
      </c>
    </row>
    <row r="3306" spans="1:6" ht="15" customHeight="1">
      <c r="A3306" s="3">
        <v>43734</v>
      </c>
      <c r="B3306" s="411">
        <v>5950</v>
      </c>
      <c r="C3306" s="411">
        <v>6175</v>
      </c>
      <c r="D3306" s="412">
        <f t="shared" si="805"/>
        <v>6062.5</v>
      </c>
    </row>
    <row r="3307" spans="1:6" ht="15" customHeight="1">
      <c r="A3307" s="3">
        <v>43735</v>
      </c>
      <c r="B3307" s="411">
        <v>5950</v>
      </c>
      <c r="C3307" s="411">
        <v>6175</v>
      </c>
      <c r="D3307" s="412">
        <f t="shared" si="805"/>
        <v>6062.5</v>
      </c>
    </row>
    <row r="3308" spans="1:6" ht="15" customHeight="1" thickBot="1">
      <c r="A3308" s="11">
        <v>43738</v>
      </c>
      <c r="B3308" s="416">
        <v>5850</v>
      </c>
      <c r="C3308" s="416">
        <v>6150</v>
      </c>
      <c r="D3308" s="417">
        <f t="shared" si="805"/>
        <v>6000</v>
      </c>
      <c r="E3308" s="435">
        <f>AVERAGE($D$3288:D3308)</f>
        <v>5920.2380952380954</v>
      </c>
      <c r="F3308" s="435">
        <f>AVERAGE($D$3115:D3308)</f>
        <v>6903.8095238095239</v>
      </c>
    </row>
    <row r="3309" spans="1:6" ht="15" customHeight="1">
      <c r="A3309" s="3">
        <v>43739</v>
      </c>
      <c r="B3309" s="411">
        <v>5950</v>
      </c>
      <c r="C3309" s="411">
        <v>6175</v>
      </c>
      <c r="D3309" s="412">
        <f t="shared" si="805"/>
        <v>6062.5</v>
      </c>
    </row>
    <row r="3310" spans="1:6" ht="15" customHeight="1">
      <c r="A3310" s="3">
        <v>43740</v>
      </c>
      <c r="B3310" s="411">
        <v>5850</v>
      </c>
      <c r="C3310" s="411">
        <v>6150</v>
      </c>
      <c r="D3310" s="412">
        <f t="shared" si="805"/>
        <v>6000</v>
      </c>
    </row>
    <row r="3311" spans="1:6" ht="15" customHeight="1">
      <c r="A3311" s="3">
        <v>43741</v>
      </c>
      <c r="B3311" s="411">
        <v>5850</v>
      </c>
      <c r="C3311" s="411">
        <v>6150</v>
      </c>
      <c r="D3311" s="412">
        <f t="shared" ref="D3311:D3333" si="806">AVERAGE(B3311:C3311)</f>
        <v>6000</v>
      </c>
    </row>
    <row r="3312" spans="1:6" ht="15" customHeight="1">
      <c r="A3312" s="3">
        <v>43742</v>
      </c>
      <c r="B3312" s="411">
        <v>5850</v>
      </c>
      <c r="C3312" s="411">
        <v>6150</v>
      </c>
      <c r="D3312" s="412">
        <f t="shared" si="806"/>
        <v>6000</v>
      </c>
    </row>
    <row r="3313" spans="1:6" ht="15" customHeight="1">
      <c r="A3313" s="3">
        <v>43745</v>
      </c>
      <c r="B3313" s="411">
        <v>5850</v>
      </c>
      <c r="C3313" s="411">
        <v>6150</v>
      </c>
      <c r="D3313" s="412">
        <f>AVERAGE(B3313:C3313)</f>
        <v>6000</v>
      </c>
    </row>
    <row r="3314" spans="1:6" ht="15" customHeight="1">
      <c r="A3314" s="3">
        <v>43746</v>
      </c>
      <c r="B3314" s="411">
        <v>5850</v>
      </c>
      <c r="C3314" s="411">
        <v>6150</v>
      </c>
      <c r="D3314" s="412">
        <f t="shared" si="806"/>
        <v>6000</v>
      </c>
    </row>
    <row r="3315" spans="1:6" ht="15" customHeight="1">
      <c r="A3315" s="3">
        <v>43747</v>
      </c>
      <c r="B3315" s="411">
        <v>5850</v>
      </c>
      <c r="C3315" s="411">
        <v>6150</v>
      </c>
      <c r="D3315" s="412">
        <f t="shared" si="806"/>
        <v>6000</v>
      </c>
    </row>
    <row r="3316" spans="1:6" ht="15" customHeight="1">
      <c r="A3316" s="3">
        <v>43748</v>
      </c>
      <c r="B3316" s="411">
        <v>5850</v>
      </c>
      <c r="C3316" s="411">
        <v>6150</v>
      </c>
      <c r="D3316" s="412">
        <f>AVERAGE(B3316:C3316)</f>
        <v>6000</v>
      </c>
    </row>
    <row r="3317" spans="1:6" ht="15" customHeight="1">
      <c r="A3317" s="3">
        <v>43749</v>
      </c>
      <c r="B3317" s="411">
        <v>6050</v>
      </c>
      <c r="C3317" s="411">
        <v>6400</v>
      </c>
      <c r="D3317" s="412">
        <f t="shared" si="806"/>
        <v>6225</v>
      </c>
    </row>
    <row r="3318" spans="1:6" ht="15" customHeight="1">
      <c r="A3318" s="3">
        <v>43752</v>
      </c>
      <c r="B3318" s="411">
        <v>6050</v>
      </c>
      <c r="C3318" s="411">
        <v>6400</v>
      </c>
      <c r="D3318" s="412">
        <f t="shared" si="806"/>
        <v>6225</v>
      </c>
      <c r="E3318" s="478"/>
      <c r="F3318" s="478"/>
    </row>
    <row r="3319" spans="1:6" ht="15" customHeight="1">
      <c r="A3319" s="3">
        <v>43753</v>
      </c>
      <c r="B3319" s="411">
        <v>6050</v>
      </c>
      <c r="C3319" s="411">
        <v>6400</v>
      </c>
      <c r="D3319" s="412">
        <f t="shared" si="806"/>
        <v>6225</v>
      </c>
      <c r="E3319" s="478"/>
      <c r="F3319" s="478"/>
    </row>
    <row r="3320" spans="1:6" ht="15" customHeight="1">
      <c r="A3320" s="3">
        <v>43754</v>
      </c>
      <c r="B3320" s="478">
        <v>6150</v>
      </c>
      <c r="C3320" s="478">
        <v>6400</v>
      </c>
      <c r="D3320" s="412">
        <f t="shared" si="806"/>
        <v>6275</v>
      </c>
      <c r="E3320" s="478"/>
      <c r="F3320" s="478"/>
    </row>
    <row r="3321" spans="1:6" ht="15" customHeight="1">
      <c r="A3321" s="3">
        <v>43755</v>
      </c>
      <c r="B3321" s="478">
        <v>6150</v>
      </c>
      <c r="C3321" s="478">
        <v>6400</v>
      </c>
      <c r="D3321" s="412">
        <f t="shared" si="806"/>
        <v>6275</v>
      </c>
      <c r="E3321" s="478"/>
      <c r="F3321" s="478"/>
    </row>
    <row r="3322" spans="1:6" ht="15" customHeight="1">
      <c r="A3322" s="3">
        <v>43756</v>
      </c>
      <c r="B3322" s="478">
        <v>6150</v>
      </c>
      <c r="C3322" s="478">
        <v>6400</v>
      </c>
      <c r="D3322" s="412">
        <f t="shared" si="806"/>
        <v>6275</v>
      </c>
      <c r="E3322" s="478"/>
      <c r="F3322" s="478"/>
    </row>
    <row r="3323" spans="1:6" ht="15" customHeight="1">
      <c r="A3323" s="3">
        <v>43759</v>
      </c>
      <c r="B3323" s="478">
        <v>6150</v>
      </c>
      <c r="C3323" s="478">
        <v>6400</v>
      </c>
      <c r="D3323" s="412">
        <f t="shared" si="806"/>
        <v>6275</v>
      </c>
      <c r="E3323" s="478"/>
      <c r="F3323" s="478"/>
    </row>
    <row r="3324" spans="1:6" ht="15" customHeight="1">
      <c r="A3324" s="3">
        <v>43760</v>
      </c>
      <c r="B3324" s="478">
        <v>6150</v>
      </c>
      <c r="C3324" s="478">
        <v>6400</v>
      </c>
      <c r="D3324" s="412">
        <f t="shared" si="806"/>
        <v>6275</v>
      </c>
      <c r="E3324" s="478"/>
      <c r="F3324" s="478"/>
    </row>
    <row r="3325" spans="1:6" ht="15" customHeight="1">
      <c r="A3325" s="3">
        <v>43761</v>
      </c>
      <c r="B3325" s="411">
        <v>6200</v>
      </c>
      <c r="C3325" s="411">
        <v>6400</v>
      </c>
      <c r="D3325" s="412">
        <f t="shared" si="806"/>
        <v>6300</v>
      </c>
      <c r="E3325" s="478"/>
      <c r="F3325" s="478"/>
    </row>
    <row r="3326" spans="1:6" ht="15" customHeight="1">
      <c r="A3326" s="3">
        <v>43762</v>
      </c>
      <c r="B3326" s="411">
        <v>6200</v>
      </c>
      <c r="C3326" s="411">
        <v>6400</v>
      </c>
      <c r="D3326" s="412">
        <f t="shared" si="806"/>
        <v>6300</v>
      </c>
      <c r="E3326" s="478"/>
      <c r="F3326" s="478"/>
    </row>
    <row r="3327" spans="1:6" ht="15" customHeight="1">
      <c r="A3327" s="3">
        <v>43763</v>
      </c>
      <c r="B3327" s="411">
        <v>6200</v>
      </c>
      <c r="C3327" s="411">
        <v>6400</v>
      </c>
      <c r="D3327" s="412">
        <f t="shared" si="806"/>
        <v>6300</v>
      </c>
      <c r="E3327" s="478"/>
      <c r="F3327" s="478"/>
    </row>
    <row r="3328" spans="1:6" ht="15" customHeight="1">
      <c r="A3328" s="3">
        <v>43766</v>
      </c>
      <c r="B3328" s="411">
        <v>6200</v>
      </c>
      <c r="C3328" s="411">
        <v>6400</v>
      </c>
      <c r="D3328" s="412">
        <f t="shared" si="806"/>
        <v>6300</v>
      </c>
      <c r="E3328" s="478"/>
      <c r="F3328" s="478"/>
    </row>
    <row r="3329" spans="1:10" ht="15" customHeight="1">
      <c r="A3329" s="3">
        <v>43767</v>
      </c>
      <c r="B3329" s="411">
        <v>6200</v>
      </c>
      <c r="C3329" s="411">
        <v>6400</v>
      </c>
      <c r="D3329" s="412">
        <f t="shared" si="806"/>
        <v>6300</v>
      </c>
      <c r="E3329" s="478"/>
      <c r="F3329" s="478"/>
    </row>
    <row r="3330" spans="1:10" ht="15" customHeight="1">
      <c r="A3330" s="3">
        <v>43768</v>
      </c>
      <c r="B3330" s="411">
        <v>6200</v>
      </c>
      <c r="C3330" s="411">
        <v>6400</v>
      </c>
      <c r="D3330" s="412">
        <f t="shared" si="806"/>
        <v>6300</v>
      </c>
      <c r="E3330" s="478"/>
      <c r="F3330" s="478"/>
    </row>
    <row r="3331" spans="1:10" ht="15" customHeight="1" thickBot="1">
      <c r="A3331" s="11">
        <v>43769</v>
      </c>
      <c r="B3331" s="416">
        <v>6200</v>
      </c>
      <c r="C3331" s="416">
        <v>6400</v>
      </c>
      <c r="D3331" s="417">
        <f t="shared" si="806"/>
        <v>6300</v>
      </c>
      <c r="E3331" s="435">
        <f>AVERAGE($D$3309:D3331)</f>
        <v>6183.152173913043</v>
      </c>
      <c r="F3331" s="435">
        <f>AVERAGE($D$3115:D3331)</f>
        <v>6825.625</v>
      </c>
    </row>
    <row r="3332" spans="1:10" ht="15" customHeight="1">
      <c r="A3332" s="410">
        <v>43770</v>
      </c>
      <c r="B3332" s="411">
        <v>6200</v>
      </c>
      <c r="C3332" s="411">
        <v>6400</v>
      </c>
      <c r="D3332" s="412">
        <f t="shared" si="806"/>
        <v>6300</v>
      </c>
      <c r="E3332" s="478"/>
      <c r="F3332" s="478"/>
    </row>
    <row r="3333" spans="1:10" ht="15" customHeight="1">
      <c r="A3333" s="410">
        <v>43773</v>
      </c>
      <c r="B3333" s="411">
        <v>6200</v>
      </c>
      <c r="C3333" s="411">
        <v>6400</v>
      </c>
      <c r="D3333" s="412">
        <f t="shared" si="806"/>
        <v>6300</v>
      </c>
      <c r="E3333" s="478"/>
      <c r="F3333" s="478"/>
    </row>
    <row r="3334" spans="1:10" ht="15" customHeight="1">
      <c r="A3334" s="410">
        <v>43774</v>
      </c>
      <c r="B3334" s="411">
        <v>6200</v>
      </c>
      <c r="C3334" s="411">
        <v>6400</v>
      </c>
      <c r="D3334" s="412">
        <v>6300</v>
      </c>
      <c r="E3334" s="478"/>
      <c r="F3334" s="478"/>
    </row>
    <row r="3335" spans="1:10" ht="15" customHeight="1">
      <c r="A3335" s="410">
        <v>43775</v>
      </c>
      <c r="B3335" s="411">
        <v>6200</v>
      </c>
      <c r="C3335" s="411">
        <v>6400</v>
      </c>
      <c r="D3335" s="412">
        <v>6300</v>
      </c>
      <c r="E3335" s="478"/>
      <c r="F3335" s="478"/>
    </row>
    <row r="3336" spans="1:10" ht="15" customHeight="1">
      <c r="A3336" s="410">
        <v>43776</v>
      </c>
      <c r="B3336" s="411">
        <v>6200</v>
      </c>
      <c r="C3336" s="411">
        <v>6400</v>
      </c>
      <c r="D3336" s="412">
        <v>6300</v>
      </c>
      <c r="E3336" s="478"/>
      <c r="F3336" s="478"/>
    </row>
    <row r="3337" spans="1:10" ht="15" customHeight="1">
      <c r="A3337" s="410">
        <v>43777</v>
      </c>
      <c r="B3337" s="411">
        <v>6200</v>
      </c>
      <c r="C3337" s="411">
        <v>6400</v>
      </c>
      <c r="D3337" s="412">
        <v>6300</v>
      </c>
      <c r="E3337" s="478"/>
      <c r="F3337" s="478"/>
    </row>
    <row r="3338" spans="1:10" ht="15" customHeight="1">
      <c r="A3338" s="410">
        <v>43780</v>
      </c>
      <c r="B3338" s="411">
        <v>6200</v>
      </c>
      <c r="C3338" s="411">
        <v>6400</v>
      </c>
      <c r="D3338" s="412">
        <v>6300</v>
      </c>
      <c r="E3338" s="478"/>
      <c r="F3338" s="478"/>
    </row>
    <row r="3339" spans="1:10" ht="15" customHeight="1">
      <c r="A3339" s="410">
        <v>43781</v>
      </c>
      <c r="B3339" s="411">
        <v>6200</v>
      </c>
      <c r="C3339" s="411">
        <v>6400</v>
      </c>
      <c r="D3339" s="412">
        <v>6300</v>
      </c>
      <c r="E3339" s="478"/>
      <c r="F3339" s="478"/>
    </row>
    <row r="3340" spans="1:10" ht="15" customHeight="1">
      <c r="A3340" s="410">
        <v>43782</v>
      </c>
      <c r="B3340" s="411">
        <v>6150</v>
      </c>
      <c r="C3340" s="411">
        <v>6350</v>
      </c>
      <c r="D3340" s="412">
        <f t="shared" ref="D3340:D3350" si="807">AVERAGE(B3340:C3340)</f>
        <v>6250</v>
      </c>
      <c r="E3340" s="478"/>
      <c r="F3340" s="478"/>
    </row>
    <row r="3341" spans="1:10" ht="15" customHeight="1">
      <c r="A3341" s="410">
        <v>43783</v>
      </c>
      <c r="B3341" s="411">
        <v>6150</v>
      </c>
      <c r="C3341" s="411">
        <v>6350</v>
      </c>
      <c r="D3341" s="412">
        <f t="shared" si="807"/>
        <v>6250</v>
      </c>
      <c r="E3341" s="478"/>
      <c r="F3341" s="478"/>
    </row>
    <row r="3342" spans="1:10" ht="15" customHeight="1">
      <c r="A3342" s="410">
        <v>43784</v>
      </c>
      <c r="B3342" s="411">
        <v>6000</v>
      </c>
      <c r="C3342" s="411">
        <v>6300</v>
      </c>
      <c r="D3342" s="412">
        <f t="shared" si="807"/>
        <v>6150</v>
      </c>
      <c r="E3342" s="478"/>
      <c r="F3342" s="478"/>
    </row>
    <row r="3343" spans="1:10" ht="15" customHeight="1">
      <c r="A3343" s="410">
        <v>43787</v>
      </c>
      <c r="B3343" s="411">
        <v>6150</v>
      </c>
      <c r="C3343" s="411">
        <v>6350</v>
      </c>
      <c r="D3343" s="412">
        <f t="shared" si="807"/>
        <v>6250</v>
      </c>
      <c r="E3343" s="478"/>
      <c r="F3343" s="478"/>
      <c r="J3343" s="493"/>
    </row>
    <row r="3344" spans="1:10" ht="15" customHeight="1">
      <c r="A3344" s="410">
        <v>43788</v>
      </c>
      <c r="B3344" s="411">
        <v>6150</v>
      </c>
      <c r="C3344" s="411">
        <v>6350</v>
      </c>
      <c r="D3344" s="412">
        <f t="shared" si="807"/>
        <v>6250</v>
      </c>
      <c r="E3344" s="478"/>
      <c r="F3344" s="478"/>
    </row>
    <row r="3345" spans="1:6" ht="15" customHeight="1">
      <c r="A3345" s="410">
        <v>43789</v>
      </c>
      <c r="B3345" s="411">
        <v>6150</v>
      </c>
      <c r="C3345" s="411">
        <v>6300</v>
      </c>
      <c r="D3345" s="412">
        <f t="shared" si="807"/>
        <v>6225</v>
      </c>
      <c r="E3345" s="478"/>
      <c r="F3345" s="478"/>
    </row>
    <row r="3346" spans="1:6" ht="15" customHeight="1">
      <c r="A3346" s="410">
        <v>43790</v>
      </c>
      <c r="B3346" s="411">
        <v>6150</v>
      </c>
      <c r="C3346" s="411">
        <v>6300</v>
      </c>
      <c r="D3346" s="412">
        <f t="shared" si="807"/>
        <v>6225</v>
      </c>
      <c r="E3346" s="478"/>
      <c r="F3346" s="478"/>
    </row>
    <row r="3347" spans="1:6" ht="15" customHeight="1">
      <c r="A3347" s="410">
        <v>43791</v>
      </c>
      <c r="B3347" s="411">
        <v>6150</v>
      </c>
      <c r="C3347" s="411">
        <v>6300</v>
      </c>
      <c r="D3347" s="412">
        <f t="shared" si="807"/>
        <v>6225</v>
      </c>
      <c r="E3347" s="478"/>
      <c r="F3347" s="478"/>
    </row>
    <row r="3348" spans="1:6" ht="15" customHeight="1">
      <c r="A3348" s="410">
        <v>43794</v>
      </c>
      <c r="B3348" s="411">
        <v>6150</v>
      </c>
      <c r="C3348" s="411">
        <v>6300</v>
      </c>
      <c r="D3348" s="412">
        <f t="shared" si="807"/>
        <v>6225</v>
      </c>
      <c r="E3348" s="478"/>
      <c r="F3348" s="478"/>
    </row>
    <row r="3349" spans="1:6" ht="15" customHeight="1">
      <c r="A3349" s="410">
        <v>43795</v>
      </c>
      <c r="B3349" s="411">
        <v>6150</v>
      </c>
      <c r="C3349" s="411">
        <v>6300</v>
      </c>
      <c r="D3349" s="412">
        <f t="shared" si="807"/>
        <v>6225</v>
      </c>
      <c r="E3349" s="478"/>
      <c r="F3349" s="478"/>
    </row>
    <row r="3350" spans="1:6" ht="15" customHeight="1">
      <c r="A3350" s="410">
        <v>43796</v>
      </c>
      <c r="B3350" s="411">
        <v>6150</v>
      </c>
      <c r="C3350" s="411">
        <v>6300</v>
      </c>
      <c r="D3350" s="412">
        <f t="shared" si="807"/>
        <v>6225</v>
      </c>
      <c r="E3350" s="478"/>
      <c r="F3350" s="478"/>
    </row>
    <row r="3351" spans="1:6" ht="15" customHeight="1">
      <c r="A3351" s="410">
        <v>43797</v>
      </c>
      <c r="B3351" s="411">
        <v>6100</v>
      </c>
      <c r="C3351" s="411">
        <v>6300</v>
      </c>
      <c r="D3351" s="412">
        <v>6200</v>
      </c>
      <c r="E3351" s="478"/>
      <c r="F3351" s="478"/>
    </row>
    <row r="3352" spans="1:6" ht="15" customHeight="1" thickBot="1">
      <c r="A3352" s="415">
        <v>43798</v>
      </c>
      <c r="B3352" s="411">
        <v>6100</v>
      </c>
      <c r="C3352" s="411">
        <v>6300</v>
      </c>
      <c r="D3352" s="412">
        <v>6200</v>
      </c>
      <c r="E3352" s="435">
        <f>AVERAGE($D$3332:D3352)</f>
        <v>6252.3809523809523</v>
      </c>
      <c r="F3352" s="435">
        <f>AVERAGE($D$3115:D3352)</f>
        <v>6773.9592274678107</v>
      </c>
    </row>
    <row r="3353" spans="1:6" ht="15" customHeight="1">
      <c r="A3353" s="437">
        <v>43801</v>
      </c>
      <c r="B3353" s="438">
        <v>6000</v>
      </c>
      <c r="C3353" s="438">
        <v>6300</v>
      </c>
      <c r="D3353" s="490">
        <f>AVERAGE(B3353:C3353)</f>
        <v>6150</v>
      </c>
      <c r="E3353" s="478"/>
      <c r="F3353" s="478"/>
    </row>
    <row r="3354" spans="1:6" ht="15" customHeight="1">
      <c r="A3354" s="410">
        <v>43802</v>
      </c>
      <c r="B3354" s="411">
        <v>6000</v>
      </c>
      <c r="C3354" s="411">
        <v>6300</v>
      </c>
      <c r="D3354" s="421">
        <v>6150</v>
      </c>
      <c r="E3354" s="478"/>
      <c r="F3354" s="478"/>
    </row>
    <row r="3355" spans="1:6" ht="15" customHeight="1">
      <c r="A3355" s="410">
        <v>43803</v>
      </c>
      <c r="B3355" s="411">
        <v>6000</v>
      </c>
      <c r="C3355" s="411">
        <v>6300</v>
      </c>
      <c r="D3355" s="412">
        <f>AVERAGE(B3355:C3355)</f>
        <v>6150</v>
      </c>
      <c r="E3355" s="478"/>
      <c r="F3355" s="478"/>
    </row>
    <row r="3356" spans="1:6" ht="15" customHeight="1">
      <c r="A3356" s="410">
        <v>43804</v>
      </c>
      <c r="B3356" s="411">
        <v>6000</v>
      </c>
      <c r="C3356" s="411">
        <v>6300</v>
      </c>
      <c r="D3356" s="412">
        <f>AVERAGE(B3356:C3356)</f>
        <v>6150</v>
      </c>
      <c r="E3356" s="478"/>
      <c r="F3356" s="478"/>
    </row>
    <row r="3357" spans="1:6" ht="15" customHeight="1">
      <c r="A3357" s="410">
        <v>43805</v>
      </c>
      <c r="B3357" s="411">
        <v>6000</v>
      </c>
      <c r="C3357" s="411">
        <v>6300</v>
      </c>
      <c r="D3357" s="412">
        <v>6150</v>
      </c>
      <c r="E3357" s="478"/>
      <c r="F3357" s="478"/>
    </row>
    <row r="3358" spans="1:6" ht="15" customHeight="1">
      <c r="A3358" s="410">
        <v>43808</v>
      </c>
      <c r="B3358" s="411">
        <v>6000</v>
      </c>
      <c r="C3358" s="411">
        <v>6300</v>
      </c>
      <c r="D3358" s="412">
        <v>6150</v>
      </c>
      <c r="E3358" s="478"/>
      <c r="F3358" s="478"/>
    </row>
    <row r="3359" spans="1:6" ht="15" customHeight="1">
      <c r="A3359" s="410">
        <v>43809</v>
      </c>
      <c r="B3359" s="411">
        <v>6000</v>
      </c>
      <c r="C3359" s="411">
        <v>6300</v>
      </c>
      <c r="D3359" s="412">
        <v>6150</v>
      </c>
      <c r="E3359" s="478"/>
      <c r="F3359" s="478"/>
    </row>
    <row r="3360" spans="1:6" ht="15" customHeight="1">
      <c r="A3360" s="410">
        <v>43810</v>
      </c>
      <c r="B3360" s="411">
        <v>6000</v>
      </c>
      <c r="C3360" s="411">
        <v>6300</v>
      </c>
      <c r="D3360" s="412">
        <v>6150</v>
      </c>
      <c r="E3360" s="478"/>
      <c r="F3360" s="478"/>
    </row>
    <row r="3361" spans="1:6" ht="15" customHeight="1">
      <c r="A3361" s="410">
        <v>43811</v>
      </c>
      <c r="B3361" s="411">
        <v>6000</v>
      </c>
      <c r="C3361" s="411">
        <v>6300</v>
      </c>
      <c r="D3361" s="412">
        <v>6150</v>
      </c>
      <c r="E3361" s="478"/>
      <c r="F3361" s="478"/>
    </row>
    <row r="3362" spans="1:6" ht="15" customHeight="1">
      <c r="A3362" s="410">
        <v>43812</v>
      </c>
      <c r="B3362" s="411">
        <v>6000</v>
      </c>
      <c r="C3362" s="411">
        <v>6250</v>
      </c>
      <c r="D3362" s="412">
        <f t="shared" ref="D3362:D3368" si="808">AVERAGE(B3362:C3362)</f>
        <v>6125</v>
      </c>
      <c r="E3362" s="478"/>
      <c r="F3362" s="478"/>
    </row>
    <row r="3363" spans="1:6" ht="15" customHeight="1">
      <c r="A3363" s="410">
        <v>43815</v>
      </c>
      <c r="B3363" s="411">
        <v>6000</v>
      </c>
      <c r="C3363" s="411">
        <v>6250</v>
      </c>
      <c r="D3363" s="412">
        <f t="shared" si="808"/>
        <v>6125</v>
      </c>
      <c r="E3363" s="478"/>
      <c r="F3363" s="478"/>
    </row>
    <row r="3364" spans="1:6" ht="15" customHeight="1">
      <c r="A3364" s="410">
        <v>43816</v>
      </c>
      <c r="B3364" s="411">
        <v>6000</v>
      </c>
      <c r="C3364" s="411">
        <v>6250</v>
      </c>
      <c r="D3364" s="412">
        <f t="shared" si="808"/>
        <v>6125</v>
      </c>
      <c r="E3364" s="478"/>
      <c r="F3364" s="478"/>
    </row>
    <row r="3365" spans="1:6" ht="15" customHeight="1">
      <c r="A3365" s="410">
        <v>43817</v>
      </c>
      <c r="B3365" s="411">
        <v>6000</v>
      </c>
      <c r="C3365" s="411">
        <v>6250</v>
      </c>
      <c r="D3365" s="412">
        <f t="shared" si="808"/>
        <v>6125</v>
      </c>
      <c r="E3365" s="478"/>
      <c r="F3365" s="478"/>
    </row>
    <row r="3366" spans="1:6" ht="15" customHeight="1">
      <c r="A3366" s="410">
        <v>43818</v>
      </c>
      <c r="B3366" s="411">
        <v>5900</v>
      </c>
      <c r="C3366" s="411">
        <v>6200</v>
      </c>
      <c r="D3366" s="412">
        <f t="shared" si="808"/>
        <v>6050</v>
      </c>
      <c r="E3366" s="478"/>
      <c r="F3366" s="478"/>
    </row>
    <row r="3367" spans="1:6" ht="15" customHeight="1">
      <c r="A3367" s="410">
        <v>43819</v>
      </c>
      <c r="B3367" s="411">
        <v>5850</v>
      </c>
      <c r="C3367" s="411">
        <v>6150</v>
      </c>
      <c r="D3367" s="412">
        <f t="shared" si="808"/>
        <v>6000</v>
      </c>
      <c r="E3367" s="478"/>
      <c r="F3367" s="478"/>
    </row>
    <row r="3368" spans="1:6" ht="15" customHeight="1">
      <c r="A3368" s="410">
        <v>43822</v>
      </c>
      <c r="B3368" s="411">
        <v>5850</v>
      </c>
      <c r="C3368" s="411">
        <v>6150</v>
      </c>
      <c r="D3368" s="412">
        <f t="shared" si="808"/>
        <v>6000</v>
      </c>
      <c r="E3368" s="478"/>
      <c r="F3368" s="478"/>
    </row>
    <row r="3369" spans="1:6" ht="15" customHeight="1">
      <c r="A3369" s="410">
        <v>43823</v>
      </c>
      <c r="B3369" s="411">
        <v>5850</v>
      </c>
      <c r="C3369" s="411">
        <v>6150</v>
      </c>
      <c r="D3369" s="412">
        <f t="shared" ref="D3369" si="809">AVERAGE(B3369:C3369)</f>
        <v>6000</v>
      </c>
      <c r="E3369" s="478"/>
      <c r="F3369" s="478"/>
    </row>
    <row r="3370" spans="1:6" ht="15" customHeight="1">
      <c r="A3370" s="3">
        <v>43824</v>
      </c>
      <c r="B3370" s="763" t="s">
        <v>93</v>
      </c>
      <c r="C3370" s="763"/>
      <c r="D3370" s="763"/>
    </row>
    <row r="3371" spans="1:6" ht="15" customHeight="1">
      <c r="A3371" s="3">
        <v>43825</v>
      </c>
      <c r="B3371" s="763"/>
      <c r="C3371" s="763"/>
      <c r="D3371" s="763"/>
    </row>
    <row r="3372" spans="1:6" ht="15" customHeight="1">
      <c r="A3372" s="3">
        <v>43826</v>
      </c>
      <c r="B3372" s="411">
        <v>5850</v>
      </c>
      <c r="C3372" s="411">
        <v>6150</v>
      </c>
      <c r="D3372" s="412">
        <f t="shared" ref="D3372:D3373" si="810">AVERAGE(B3372:C3372)</f>
        <v>6000</v>
      </c>
    </row>
    <row r="3373" spans="1:6" ht="15" customHeight="1">
      <c r="A3373" s="3">
        <v>43829</v>
      </c>
      <c r="B3373" s="411">
        <v>5850</v>
      </c>
      <c r="C3373" s="411">
        <v>6150</v>
      </c>
      <c r="D3373" s="412">
        <f t="shared" si="810"/>
        <v>6000</v>
      </c>
    </row>
    <row r="3374" spans="1:6" ht="15" customHeight="1" thickBot="1">
      <c r="A3374" s="415">
        <v>43830</v>
      </c>
      <c r="B3374" s="416">
        <v>5850</v>
      </c>
      <c r="C3374" s="416">
        <v>6150</v>
      </c>
      <c r="D3374" s="417">
        <f t="shared" ref="D3374:D3375" si="811">AVERAGE(B3374:C3374)</f>
        <v>6000</v>
      </c>
      <c r="E3374" s="435">
        <f>AVERAGE($D$3353:D3374)</f>
        <v>6095</v>
      </c>
      <c r="F3374" s="435">
        <f>AVERAGE($D$3115:D3374)</f>
        <v>6720.286561264822</v>
      </c>
    </row>
    <row r="3375" spans="1:6" ht="15" customHeight="1">
      <c r="A3375" s="410">
        <v>43832</v>
      </c>
      <c r="B3375" s="411">
        <v>5850</v>
      </c>
      <c r="C3375" s="411">
        <v>6150</v>
      </c>
      <c r="D3375" s="412">
        <f t="shared" si="811"/>
        <v>6000</v>
      </c>
      <c r="E3375" s="404"/>
      <c r="F3375" s="404"/>
    </row>
    <row r="3376" spans="1:6" ht="15" customHeight="1">
      <c r="A3376" s="410">
        <v>43833</v>
      </c>
      <c r="B3376" s="411">
        <v>5850</v>
      </c>
      <c r="C3376" s="411">
        <v>6150</v>
      </c>
      <c r="D3376" s="412">
        <f t="shared" ref="D3376:D3379" si="812">AVERAGE(B3376:C3376)</f>
        <v>6000</v>
      </c>
      <c r="E3376" s="478"/>
      <c r="F3376" s="478"/>
    </row>
    <row r="3377" spans="1:6" ht="15" customHeight="1">
      <c r="A3377" s="410">
        <v>43836</v>
      </c>
      <c r="B3377" s="411">
        <v>5850</v>
      </c>
      <c r="C3377" s="411">
        <v>6150</v>
      </c>
      <c r="D3377" s="412">
        <f t="shared" si="812"/>
        <v>6000</v>
      </c>
      <c r="E3377" s="478"/>
      <c r="F3377" s="478"/>
    </row>
    <row r="3378" spans="1:6" ht="15" customHeight="1">
      <c r="A3378" s="410">
        <v>43837</v>
      </c>
      <c r="B3378" s="411">
        <v>5850</v>
      </c>
      <c r="C3378" s="411">
        <v>6150</v>
      </c>
      <c r="D3378" s="412">
        <f t="shared" si="812"/>
        <v>6000</v>
      </c>
      <c r="E3378" s="478"/>
      <c r="F3378" s="478"/>
    </row>
    <row r="3379" spans="1:6" ht="15" customHeight="1">
      <c r="A3379" s="410">
        <v>43838</v>
      </c>
      <c r="B3379" s="411">
        <v>5800</v>
      </c>
      <c r="C3379" s="411">
        <v>6100</v>
      </c>
      <c r="D3379" s="412">
        <f t="shared" si="812"/>
        <v>5950</v>
      </c>
      <c r="E3379" s="478"/>
      <c r="F3379" s="478"/>
    </row>
    <row r="3380" spans="1:6" ht="15" customHeight="1">
      <c r="A3380" s="410">
        <v>43839</v>
      </c>
      <c r="B3380" s="411">
        <v>5800</v>
      </c>
      <c r="C3380" s="411">
        <v>6100</v>
      </c>
      <c r="D3380" s="412">
        <f t="shared" ref="D3380:D3381" si="813">AVERAGE(B3380:C3380)</f>
        <v>5950</v>
      </c>
      <c r="E3380" s="478"/>
      <c r="F3380" s="478"/>
    </row>
    <row r="3381" spans="1:6" ht="15" customHeight="1">
      <c r="A3381" s="410">
        <v>43840</v>
      </c>
      <c r="B3381" s="411">
        <v>5800</v>
      </c>
      <c r="C3381" s="411">
        <v>6000</v>
      </c>
      <c r="D3381" s="412">
        <f t="shared" si="813"/>
        <v>5900</v>
      </c>
      <c r="E3381" s="478"/>
      <c r="F3381" s="478"/>
    </row>
    <row r="3382" spans="1:6" ht="15" customHeight="1">
      <c r="A3382" s="410">
        <v>43843</v>
      </c>
      <c r="B3382" s="411">
        <v>5800</v>
      </c>
      <c r="C3382" s="411">
        <v>6000</v>
      </c>
      <c r="D3382" s="412">
        <f t="shared" ref="D3382:D3384" si="814">AVERAGE(B3382:C3382)</f>
        <v>5900</v>
      </c>
      <c r="E3382" s="478"/>
      <c r="F3382" s="478"/>
    </row>
    <row r="3383" spans="1:6" ht="15" customHeight="1">
      <c r="A3383" s="410">
        <v>43844</v>
      </c>
      <c r="B3383" s="411">
        <v>5800</v>
      </c>
      <c r="C3383" s="411">
        <v>6000</v>
      </c>
      <c r="D3383" s="412">
        <f t="shared" si="814"/>
        <v>5900</v>
      </c>
      <c r="E3383" s="478"/>
      <c r="F3383" s="478"/>
    </row>
    <row r="3384" spans="1:6" ht="15" customHeight="1">
      <c r="A3384" s="410">
        <v>43845</v>
      </c>
      <c r="B3384" s="411">
        <v>5750</v>
      </c>
      <c r="C3384" s="411">
        <v>5950</v>
      </c>
      <c r="D3384" s="412">
        <f t="shared" si="814"/>
        <v>5850</v>
      </c>
      <c r="E3384" s="478"/>
      <c r="F3384" s="478"/>
    </row>
    <row r="3385" spans="1:6" ht="15" customHeight="1">
      <c r="A3385" s="410">
        <v>43846</v>
      </c>
      <c r="B3385" s="411">
        <v>5750</v>
      </c>
      <c r="C3385" s="411">
        <v>5950</v>
      </c>
      <c r="D3385" s="412">
        <f t="shared" ref="D3385:D3386" si="815">AVERAGE(B3385:C3385)</f>
        <v>5850</v>
      </c>
      <c r="E3385" s="478"/>
      <c r="F3385" s="478"/>
    </row>
    <row r="3386" spans="1:6" ht="15" customHeight="1">
      <c r="A3386" s="410">
        <v>43847</v>
      </c>
      <c r="B3386" s="411">
        <v>5650</v>
      </c>
      <c r="C3386" s="411">
        <v>5950</v>
      </c>
      <c r="D3386" s="412">
        <f t="shared" si="815"/>
        <v>5800</v>
      </c>
      <c r="E3386" s="478"/>
      <c r="F3386" s="478"/>
    </row>
    <row r="3387" spans="1:6" ht="15" customHeight="1">
      <c r="A3387" s="410">
        <v>43850</v>
      </c>
      <c r="B3387" s="411">
        <v>5650</v>
      </c>
      <c r="C3387" s="411">
        <v>5950</v>
      </c>
      <c r="D3387" s="412">
        <f t="shared" ref="D3387:D3388" si="816">AVERAGE(B3387:C3387)</f>
        <v>5800</v>
      </c>
      <c r="E3387" s="478"/>
      <c r="F3387" s="478"/>
    </row>
    <row r="3388" spans="1:6" ht="15" customHeight="1">
      <c r="A3388" s="410">
        <v>43851</v>
      </c>
      <c r="B3388" s="411">
        <v>5650</v>
      </c>
      <c r="C3388" s="411">
        <v>5950</v>
      </c>
      <c r="D3388" s="412">
        <f t="shared" si="816"/>
        <v>5800</v>
      </c>
      <c r="E3388" s="478"/>
      <c r="F3388" s="478"/>
    </row>
    <row r="3389" spans="1:6" ht="15" customHeight="1">
      <c r="A3389" s="410">
        <v>43852</v>
      </c>
      <c r="B3389" s="411">
        <v>5650</v>
      </c>
      <c r="C3389" s="411">
        <v>5950</v>
      </c>
      <c r="D3389" s="412">
        <f t="shared" ref="D3389" si="817">AVERAGE(B3389:C3389)</f>
        <v>5800</v>
      </c>
      <c r="E3389" s="478"/>
      <c r="F3389" s="478"/>
    </row>
    <row r="3390" spans="1:6" ht="15" customHeight="1">
      <c r="A3390" s="410">
        <v>43853</v>
      </c>
      <c r="B3390" s="411">
        <v>5650</v>
      </c>
      <c r="C3390" s="411">
        <v>5950</v>
      </c>
      <c r="D3390" s="412">
        <f t="shared" ref="D3390:D3392" si="818">AVERAGE(B3390:C3390)</f>
        <v>5800</v>
      </c>
      <c r="E3390" s="478"/>
      <c r="F3390" s="478"/>
    </row>
    <row r="3391" spans="1:6" ht="15" customHeight="1">
      <c r="A3391" s="410">
        <v>43854</v>
      </c>
      <c r="B3391" s="411">
        <v>5650</v>
      </c>
      <c r="C3391" s="411">
        <v>5950</v>
      </c>
      <c r="D3391" s="412">
        <f t="shared" si="818"/>
        <v>5800</v>
      </c>
      <c r="E3391" s="478"/>
      <c r="F3391" s="478"/>
    </row>
    <row r="3392" spans="1:6" ht="15" customHeight="1">
      <c r="A3392" s="410">
        <v>43857</v>
      </c>
      <c r="B3392" s="411">
        <v>5650</v>
      </c>
      <c r="C3392" s="411">
        <v>5950</v>
      </c>
      <c r="D3392" s="412">
        <f t="shared" si="818"/>
        <v>5800</v>
      </c>
      <c r="E3392" s="478"/>
      <c r="F3392" s="478"/>
    </row>
    <row r="3393" spans="1:7" ht="15" customHeight="1">
      <c r="A3393" s="410">
        <v>43858</v>
      </c>
      <c r="B3393" s="411">
        <v>5650</v>
      </c>
      <c r="C3393" s="411">
        <v>5950</v>
      </c>
      <c r="D3393" s="412">
        <f t="shared" ref="D3393:D3394" si="819">AVERAGE(B3393:C3393)</f>
        <v>5800</v>
      </c>
      <c r="E3393" s="478"/>
      <c r="F3393" s="478"/>
    </row>
    <row r="3394" spans="1:7" ht="15" customHeight="1">
      <c r="A3394" s="410">
        <v>43859</v>
      </c>
      <c r="B3394" s="411">
        <v>6100</v>
      </c>
      <c r="C3394" s="411">
        <v>6300</v>
      </c>
      <c r="D3394" s="412">
        <f t="shared" si="819"/>
        <v>6200</v>
      </c>
      <c r="E3394" s="478"/>
      <c r="F3394" s="478"/>
    </row>
    <row r="3395" spans="1:7" ht="15" customHeight="1">
      <c r="A3395" s="410">
        <v>43860</v>
      </c>
      <c r="B3395" s="411">
        <v>6100</v>
      </c>
      <c r="C3395" s="411">
        <v>6300</v>
      </c>
      <c r="D3395" s="412">
        <f t="shared" ref="D3395:D3397" si="820">AVERAGE(B3395:C3395)</f>
        <v>6200</v>
      </c>
      <c r="E3395" s="478"/>
      <c r="F3395" s="478"/>
    </row>
    <row r="3396" spans="1:7" ht="15" customHeight="1" thickBot="1">
      <c r="A3396" s="415">
        <v>43861</v>
      </c>
      <c r="B3396" s="416">
        <v>5850</v>
      </c>
      <c r="C3396" s="416">
        <v>6150</v>
      </c>
      <c r="D3396" s="417">
        <f t="shared" si="820"/>
        <v>6000</v>
      </c>
      <c r="E3396" s="435">
        <f>AVERAGE($D$3375:D3396)</f>
        <v>5913.636363636364</v>
      </c>
      <c r="F3396" s="435">
        <f>AVERAGE($D$3375:D3396)</f>
        <v>5913.636363636364</v>
      </c>
    </row>
    <row r="3397" spans="1:7" ht="15" customHeight="1">
      <c r="A3397" s="410">
        <v>43864</v>
      </c>
      <c r="B3397" s="411">
        <v>5850</v>
      </c>
      <c r="C3397" s="411">
        <v>6150</v>
      </c>
      <c r="D3397" s="412">
        <f t="shared" si="820"/>
        <v>6000</v>
      </c>
      <c r="E3397" s="478"/>
      <c r="F3397" s="478"/>
    </row>
    <row r="3398" spans="1:7" ht="15" customHeight="1">
      <c r="A3398" s="410">
        <v>43865</v>
      </c>
      <c r="B3398" s="411">
        <v>5850</v>
      </c>
      <c r="C3398" s="411">
        <v>6150</v>
      </c>
      <c r="D3398" s="412">
        <f t="shared" ref="D3398" si="821">AVERAGE(B3398:C3398)</f>
        <v>6000</v>
      </c>
      <c r="E3398" s="478"/>
      <c r="F3398" s="478"/>
    </row>
    <row r="3399" spans="1:7" ht="15" customHeight="1">
      <c r="A3399" s="410">
        <v>43866</v>
      </c>
      <c r="B3399" s="411">
        <v>6000</v>
      </c>
      <c r="C3399" s="411">
        <v>6200</v>
      </c>
      <c r="D3399" s="412">
        <f t="shared" ref="D3399" si="822">AVERAGE(B3399:C3399)</f>
        <v>6100</v>
      </c>
      <c r="E3399" s="478"/>
      <c r="F3399" s="478"/>
    </row>
    <row r="3400" spans="1:7" ht="15" customHeight="1">
      <c r="A3400" s="410">
        <v>43867</v>
      </c>
      <c r="B3400" s="411">
        <v>6000</v>
      </c>
      <c r="C3400" s="411">
        <v>6200</v>
      </c>
      <c r="D3400" s="412">
        <f t="shared" ref="D3400" si="823">AVERAGE(B3400:C3400)</f>
        <v>6100</v>
      </c>
      <c r="E3400" s="478"/>
      <c r="F3400" s="478"/>
    </row>
    <row r="3401" spans="1:7" ht="15" customHeight="1">
      <c r="A3401" s="410">
        <v>43868</v>
      </c>
      <c r="B3401" s="411">
        <v>6000</v>
      </c>
      <c r="C3401" s="411">
        <v>6200</v>
      </c>
      <c r="D3401" s="412">
        <f t="shared" ref="D3401" si="824">AVERAGE(B3401:C3401)</f>
        <v>6100</v>
      </c>
      <c r="E3401" s="478"/>
      <c r="F3401" s="478"/>
      <c r="G3401" s="478"/>
    </row>
    <row r="3402" spans="1:7" ht="15" customHeight="1">
      <c r="A3402" s="410">
        <v>43869</v>
      </c>
      <c r="B3402" s="411">
        <v>6000</v>
      </c>
      <c r="C3402" s="411">
        <v>6200</v>
      </c>
      <c r="D3402" s="412">
        <f t="shared" ref="D3402:D3404" si="825">AVERAGE(B3402:C3402)</f>
        <v>6100</v>
      </c>
      <c r="E3402" s="478"/>
      <c r="F3402" s="478"/>
    </row>
    <row r="3403" spans="1:7" ht="15" customHeight="1">
      <c r="A3403" s="410">
        <v>43871</v>
      </c>
      <c r="B3403" s="411">
        <v>6000</v>
      </c>
      <c r="C3403" s="411">
        <v>6200</v>
      </c>
      <c r="D3403" s="412">
        <f t="shared" si="825"/>
        <v>6100</v>
      </c>
      <c r="E3403" s="478"/>
      <c r="F3403" s="478"/>
    </row>
    <row r="3404" spans="1:7" ht="15" customHeight="1">
      <c r="A3404" s="410">
        <v>43872</v>
      </c>
      <c r="B3404" s="411">
        <v>6000</v>
      </c>
      <c r="C3404" s="411">
        <v>6200</v>
      </c>
      <c r="D3404" s="412">
        <f t="shared" si="825"/>
        <v>6100</v>
      </c>
      <c r="E3404" s="478"/>
      <c r="F3404" s="478"/>
    </row>
    <row r="3405" spans="1:7" ht="15" customHeight="1">
      <c r="A3405" s="410">
        <v>43873</v>
      </c>
      <c r="B3405" s="411">
        <v>6100</v>
      </c>
      <c r="C3405" s="411">
        <v>6300</v>
      </c>
      <c r="D3405" s="412">
        <f t="shared" ref="D3405" si="826">AVERAGE(B3405:C3405)</f>
        <v>6200</v>
      </c>
      <c r="E3405" s="478"/>
      <c r="F3405" s="478"/>
    </row>
    <row r="3406" spans="1:7" ht="15" customHeight="1">
      <c r="A3406" s="410">
        <v>43874</v>
      </c>
      <c r="B3406" s="411">
        <v>6100</v>
      </c>
      <c r="C3406" s="411">
        <v>6300</v>
      </c>
      <c r="D3406" s="412">
        <f t="shared" ref="D3406" si="827">AVERAGE(B3406:C3406)</f>
        <v>6200</v>
      </c>
      <c r="E3406" s="478"/>
      <c r="F3406" s="478"/>
    </row>
    <row r="3407" spans="1:7" ht="15" customHeight="1">
      <c r="A3407" s="410">
        <v>43875</v>
      </c>
      <c r="B3407" s="411">
        <v>6150</v>
      </c>
      <c r="C3407" s="411">
        <v>6400</v>
      </c>
      <c r="D3407" s="412">
        <f t="shared" ref="D3407" si="828">AVERAGE(B3407:C3407)</f>
        <v>6275</v>
      </c>
      <c r="E3407" s="478"/>
      <c r="F3407" s="478"/>
    </row>
    <row r="3408" spans="1:7" ht="15" customHeight="1">
      <c r="A3408" s="410">
        <v>43878</v>
      </c>
      <c r="B3408" s="411">
        <v>6150</v>
      </c>
      <c r="C3408" s="411">
        <v>6400</v>
      </c>
      <c r="D3408" s="412">
        <f t="shared" ref="D3408:D3409" si="829">AVERAGE(B3408:C3408)</f>
        <v>6275</v>
      </c>
      <c r="E3408" s="478"/>
      <c r="F3408" s="478"/>
    </row>
    <row r="3409" spans="1:6" ht="15" customHeight="1">
      <c r="A3409" s="410">
        <v>43879</v>
      </c>
      <c r="B3409" s="411">
        <v>6150</v>
      </c>
      <c r="C3409" s="411">
        <v>6400</v>
      </c>
      <c r="D3409" s="412">
        <f t="shared" si="829"/>
        <v>6275</v>
      </c>
      <c r="E3409" s="478"/>
      <c r="F3409" s="478"/>
    </row>
    <row r="3410" spans="1:6" ht="15" customHeight="1">
      <c r="A3410" s="410">
        <v>43880</v>
      </c>
      <c r="B3410" s="411">
        <v>6200</v>
      </c>
      <c r="C3410" s="411">
        <v>6400</v>
      </c>
      <c r="D3410" s="412">
        <f t="shared" ref="D3410" si="830">AVERAGE(B3410:C3410)</f>
        <v>6300</v>
      </c>
      <c r="E3410" s="478"/>
      <c r="F3410" s="478"/>
    </row>
    <row r="3411" spans="1:6" ht="15" customHeight="1">
      <c r="A3411" s="410">
        <v>43881</v>
      </c>
      <c r="B3411" s="411">
        <v>6200</v>
      </c>
      <c r="C3411" s="411">
        <v>6400</v>
      </c>
      <c r="D3411" s="412">
        <f t="shared" ref="D3411" si="831">AVERAGE(B3411:C3411)</f>
        <v>6300</v>
      </c>
      <c r="E3411" s="478"/>
      <c r="F3411" s="478"/>
    </row>
    <row r="3412" spans="1:6" ht="15" customHeight="1">
      <c r="A3412" s="410">
        <v>43882</v>
      </c>
      <c r="B3412" s="411">
        <v>6200</v>
      </c>
      <c r="C3412" s="411">
        <v>6480</v>
      </c>
      <c r="D3412" s="412">
        <f t="shared" ref="D3412" si="832">AVERAGE(B3412:C3412)</f>
        <v>6340</v>
      </c>
      <c r="E3412" s="478"/>
      <c r="F3412" s="478"/>
    </row>
    <row r="3413" spans="1:6" ht="15" customHeight="1">
      <c r="A3413" s="410">
        <v>43885</v>
      </c>
      <c r="B3413" s="411">
        <v>6200</v>
      </c>
      <c r="C3413" s="411">
        <v>6480</v>
      </c>
      <c r="D3413" s="412">
        <f t="shared" ref="D3413" si="833">AVERAGE(B3413:C3413)</f>
        <v>6340</v>
      </c>
      <c r="E3413" s="478"/>
      <c r="F3413" s="478"/>
    </row>
    <row r="3414" spans="1:6" ht="15" customHeight="1">
      <c r="A3414" s="410">
        <v>43886</v>
      </c>
      <c r="B3414" s="411">
        <v>6200</v>
      </c>
      <c r="C3414" s="411">
        <v>6480</v>
      </c>
      <c r="D3414" s="412">
        <f t="shared" ref="D3414" si="834">AVERAGE(B3414:C3414)</f>
        <v>6340</v>
      </c>
      <c r="E3414" s="478"/>
      <c r="F3414" s="478"/>
    </row>
    <row r="3415" spans="1:6" ht="15" customHeight="1">
      <c r="A3415" s="410">
        <v>43887</v>
      </c>
      <c r="B3415" s="411">
        <v>6200</v>
      </c>
      <c r="C3415" s="411">
        <v>6480</v>
      </c>
      <c r="D3415" s="412">
        <f t="shared" ref="D3415:D3418" si="835">AVERAGE(B3415:C3415)</f>
        <v>6340</v>
      </c>
      <c r="E3415" s="478"/>
      <c r="F3415" s="478"/>
    </row>
    <row r="3416" spans="1:6" ht="15" customHeight="1">
      <c r="A3416" s="410">
        <v>43888</v>
      </c>
      <c r="B3416" s="411">
        <v>6200</v>
      </c>
      <c r="C3416" s="411">
        <v>6480</v>
      </c>
      <c r="D3416" s="412">
        <f t="shared" si="835"/>
        <v>6340</v>
      </c>
      <c r="E3416" s="478"/>
      <c r="F3416" s="478"/>
    </row>
    <row r="3417" spans="1:6" ht="15" customHeight="1" thickBot="1">
      <c r="A3417" s="415">
        <v>43889</v>
      </c>
      <c r="B3417" s="416">
        <v>6300</v>
      </c>
      <c r="C3417" s="416">
        <v>6550</v>
      </c>
      <c r="D3417" s="417">
        <f t="shared" si="835"/>
        <v>6425</v>
      </c>
      <c r="E3417" s="435">
        <f>AVERAGE($D$3397:D3417)</f>
        <v>6216.666666666667</v>
      </c>
      <c r="F3417" s="435">
        <f>AVERAGE($D$3375:D3417)</f>
        <v>6061.6279069767443</v>
      </c>
    </row>
    <row r="3418" spans="1:6" ht="15" customHeight="1">
      <c r="A3418" s="410">
        <v>43892</v>
      </c>
      <c r="B3418" s="411">
        <v>6300</v>
      </c>
      <c r="C3418" s="411">
        <v>6550</v>
      </c>
      <c r="D3418" s="412">
        <f t="shared" si="835"/>
        <v>6425</v>
      </c>
      <c r="E3418" s="495"/>
      <c r="F3418" s="495"/>
    </row>
    <row r="3419" spans="1:6" ht="15" customHeight="1">
      <c r="A3419" s="410">
        <v>43893</v>
      </c>
      <c r="B3419" s="411">
        <v>6300</v>
      </c>
      <c r="C3419" s="411">
        <v>6550</v>
      </c>
      <c r="D3419" s="412">
        <f t="shared" ref="D3419" si="836">AVERAGE(B3419:C3419)</f>
        <v>6425</v>
      </c>
      <c r="E3419" s="478"/>
      <c r="F3419" s="478"/>
    </row>
    <row r="3420" spans="1:6" ht="15" customHeight="1">
      <c r="A3420" s="410">
        <v>43894</v>
      </c>
      <c r="B3420" s="411">
        <v>6300</v>
      </c>
      <c r="C3420" s="411">
        <v>6550</v>
      </c>
      <c r="D3420" s="412">
        <f t="shared" ref="D3420" si="837">AVERAGE(B3420:C3420)</f>
        <v>6425</v>
      </c>
      <c r="E3420" s="478"/>
      <c r="F3420" s="478"/>
    </row>
    <row r="3421" spans="1:6" ht="15" customHeight="1">
      <c r="A3421" s="410">
        <v>43895</v>
      </c>
      <c r="B3421" s="411">
        <v>6300</v>
      </c>
      <c r="C3421" s="411">
        <v>6550</v>
      </c>
      <c r="D3421" s="412">
        <f t="shared" ref="D3421" si="838">AVERAGE(B3421:C3421)</f>
        <v>6425</v>
      </c>
      <c r="E3421" s="478"/>
      <c r="F3421" s="478"/>
    </row>
    <row r="3422" spans="1:6" ht="15" customHeight="1">
      <c r="A3422" s="410">
        <v>43896</v>
      </c>
      <c r="B3422" s="411">
        <v>6300</v>
      </c>
      <c r="C3422" s="411">
        <v>6550</v>
      </c>
      <c r="D3422" s="412">
        <f t="shared" ref="D3422" si="839">AVERAGE(B3422:C3422)</f>
        <v>6425</v>
      </c>
      <c r="E3422" s="478"/>
      <c r="F3422" s="478"/>
    </row>
    <row r="3423" spans="1:6" ht="15" customHeight="1">
      <c r="A3423" s="410">
        <v>43899</v>
      </c>
      <c r="B3423" s="411">
        <v>6300</v>
      </c>
      <c r="C3423" s="411">
        <v>6550</v>
      </c>
      <c r="D3423" s="412">
        <f t="shared" ref="D3423" si="840">AVERAGE(B3423:C3423)</f>
        <v>6425</v>
      </c>
      <c r="E3423" s="478"/>
      <c r="F3423" s="478"/>
    </row>
    <row r="3424" spans="1:6" ht="15" customHeight="1">
      <c r="A3424" s="410">
        <v>43900</v>
      </c>
      <c r="B3424" s="411">
        <v>6300</v>
      </c>
      <c r="C3424" s="411">
        <v>6550</v>
      </c>
      <c r="D3424" s="412">
        <f t="shared" ref="D3424" si="841">AVERAGE(B3424:C3424)</f>
        <v>6425</v>
      </c>
      <c r="E3424" s="478"/>
      <c r="F3424" s="478"/>
    </row>
    <row r="3425" spans="1:6" ht="15" customHeight="1">
      <c r="A3425" s="410">
        <v>43901</v>
      </c>
      <c r="B3425" s="411">
        <v>6300</v>
      </c>
      <c r="C3425" s="411">
        <v>6550</v>
      </c>
      <c r="D3425" s="412">
        <f t="shared" ref="D3425" si="842">AVERAGE(B3425:C3425)</f>
        <v>6425</v>
      </c>
      <c r="E3425" s="478"/>
      <c r="F3425" s="478"/>
    </row>
    <row r="3426" spans="1:6" ht="15" customHeight="1">
      <c r="A3426" s="410">
        <v>43902</v>
      </c>
      <c r="B3426" s="411">
        <v>6300</v>
      </c>
      <c r="C3426" s="411">
        <v>6550</v>
      </c>
      <c r="D3426" s="412">
        <f t="shared" ref="D3426:D3431" si="843">AVERAGE(B3426:C3426)</f>
        <v>6425</v>
      </c>
      <c r="E3426" s="478"/>
      <c r="F3426" s="478"/>
    </row>
    <row r="3427" spans="1:6" ht="15" customHeight="1">
      <c r="A3427" s="410">
        <v>43903</v>
      </c>
      <c r="B3427" s="411">
        <v>6300</v>
      </c>
      <c r="C3427" s="411">
        <v>6500</v>
      </c>
      <c r="D3427" s="412">
        <f t="shared" si="843"/>
        <v>6400</v>
      </c>
    </row>
    <row r="3428" spans="1:6" ht="15" customHeight="1">
      <c r="A3428" s="410">
        <v>43906</v>
      </c>
      <c r="B3428" s="411">
        <v>6300</v>
      </c>
      <c r="C3428" s="411">
        <v>6500</v>
      </c>
      <c r="D3428" s="412">
        <f t="shared" ref="D3428" si="844">AVERAGE(B3428:C3428)</f>
        <v>6400</v>
      </c>
      <c r="E3428" s="478"/>
      <c r="F3428" s="478"/>
    </row>
    <row r="3429" spans="1:6" ht="15" customHeight="1">
      <c r="A3429" s="410">
        <v>43907</v>
      </c>
      <c r="B3429" s="411">
        <v>6300</v>
      </c>
      <c r="C3429" s="411">
        <v>6500</v>
      </c>
      <c r="D3429" s="412">
        <f t="shared" si="843"/>
        <v>6400</v>
      </c>
      <c r="E3429" s="478"/>
      <c r="F3429" s="478"/>
    </row>
    <row r="3430" spans="1:6" ht="15" customHeight="1">
      <c r="A3430" s="410">
        <v>43908</v>
      </c>
      <c r="B3430" s="411">
        <v>6250</v>
      </c>
      <c r="C3430" s="411">
        <v>6450</v>
      </c>
      <c r="D3430" s="412">
        <f t="shared" si="843"/>
        <v>6350</v>
      </c>
      <c r="E3430" s="478"/>
      <c r="F3430" s="478"/>
    </row>
    <row r="3431" spans="1:6" ht="15" customHeight="1">
      <c r="A3431" s="410">
        <v>43909</v>
      </c>
      <c r="B3431" s="411">
        <v>6250</v>
      </c>
      <c r="C3431" s="411">
        <v>6450</v>
      </c>
      <c r="D3431" s="412">
        <f t="shared" si="843"/>
        <v>6350</v>
      </c>
      <c r="E3431" s="478"/>
      <c r="F3431" s="478"/>
    </row>
    <row r="3432" spans="1:6" ht="15" customHeight="1">
      <c r="A3432" s="410">
        <v>43910</v>
      </c>
      <c r="B3432" s="411">
        <v>6250</v>
      </c>
      <c r="C3432" s="411">
        <v>6450</v>
      </c>
      <c r="D3432" s="412">
        <f t="shared" ref="D3432" si="845">AVERAGE(B3432:C3432)</f>
        <v>6350</v>
      </c>
      <c r="E3432" s="478"/>
      <c r="F3432" s="478"/>
    </row>
    <row r="3433" spans="1:6" ht="15" customHeight="1">
      <c r="A3433" s="410">
        <v>43913</v>
      </c>
      <c r="B3433" s="411">
        <v>6250</v>
      </c>
      <c r="C3433" s="411">
        <v>6450</v>
      </c>
      <c r="D3433" s="412">
        <f t="shared" ref="D3433" si="846">AVERAGE(B3433:C3433)</f>
        <v>6350</v>
      </c>
      <c r="E3433" s="478"/>
      <c r="F3433" s="478"/>
    </row>
    <row r="3434" spans="1:6" ht="15" customHeight="1">
      <c r="A3434" s="410">
        <v>43914</v>
      </c>
      <c r="B3434" s="411">
        <v>6250</v>
      </c>
      <c r="C3434" s="411">
        <v>6450</v>
      </c>
      <c r="D3434" s="412">
        <f t="shared" ref="D3434" si="847">AVERAGE(B3434:C3434)</f>
        <v>6350</v>
      </c>
      <c r="E3434" s="478"/>
      <c r="F3434" s="478"/>
    </row>
    <row r="3435" spans="1:6" ht="15" customHeight="1">
      <c r="A3435" s="410">
        <v>43915</v>
      </c>
      <c r="B3435" s="411">
        <v>6250</v>
      </c>
      <c r="C3435" s="411">
        <v>6450</v>
      </c>
      <c r="D3435" s="412">
        <f t="shared" ref="D3435:D3436" si="848">AVERAGE(B3435:C3435)</f>
        <v>6350</v>
      </c>
      <c r="E3435" s="478"/>
      <c r="F3435" s="478"/>
    </row>
    <row r="3436" spans="1:6" ht="15" customHeight="1">
      <c r="A3436" s="410">
        <v>43916</v>
      </c>
      <c r="B3436" s="411">
        <v>6250</v>
      </c>
      <c r="C3436" s="411">
        <v>6450</v>
      </c>
      <c r="D3436" s="412">
        <f t="shared" si="848"/>
        <v>6350</v>
      </c>
      <c r="E3436" s="478"/>
      <c r="F3436" s="478"/>
    </row>
    <row r="3437" spans="1:6" ht="15" customHeight="1">
      <c r="A3437" s="410">
        <v>43917</v>
      </c>
      <c r="B3437" s="411">
        <v>6100</v>
      </c>
      <c r="C3437" s="411">
        <v>6300</v>
      </c>
      <c r="D3437" s="412">
        <f t="shared" ref="D3437" si="849">AVERAGE(B3437:C3437)</f>
        <v>6200</v>
      </c>
      <c r="E3437" s="478"/>
      <c r="F3437" s="478"/>
    </row>
    <row r="3438" spans="1:6" ht="15" customHeight="1">
      <c r="A3438" s="410">
        <v>43920</v>
      </c>
      <c r="B3438" s="411">
        <v>6100</v>
      </c>
      <c r="C3438" s="411">
        <v>6300</v>
      </c>
      <c r="D3438" s="412">
        <f t="shared" ref="D3438" si="850">AVERAGE(B3438:C3438)</f>
        <v>6200</v>
      </c>
      <c r="E3438" s="478"/>
      <c r="F3438" s="478"/>
    </row>
    <row r="3439" spans="1:6" ht="15" customHeight="1" thickBot="1">
      <c r="A3439" s="415">
        <v>43921</v>
      </c>
      <c r="B3439" s="416">
        <v>6100</v>
      </c>
      <c r="C3439" s="416">
        <v>6300</v>
      </c>
      <c r="D3439" s="417">
        <f t="shared" ref="D3439:D3440" si="851">AVERAGE(B3439:C3439)</f>
        <v>6200</v>
      </c>
      <c r="E3439" s="435">
        <f>AVERAGE($D$3418:D3439)</f>
        <v>6367.045454545455</v>
      </c>
      <c r="F3439" s="435">
        <f>AVERAGE($D$3375:D3439)</f>
        <v>6165</v>
      </c>
    </row>
    <row r="3440" spans="1:6" ht="15" customHeight="1">
      <c r="A3440" s="410">
        <v>43922</v>
      </c>
      <c r="B3440" s="411">
        <v>6000</v>
      </c>
      <c r="C3440" s="411">
        <v>6270</v>
      </c>
      <c r="D3440" s="412">
        <f t="shared" si="851"/>
        <v>6135</v>
      </c>
      <c r="E3440" s="495"/>
      <c r="F3440" s="495"/>
    </row>
    <row r="3441" spans="1:6" ht="15" customHeight="1">
      <c r="A3441" s="410">
        <v>43923</v>
      </c>
      <c r="B3441" s="411">
        <v>6000</v>
      </c>
      <c r="C3441" s="411">
        <v>6270</v>
      </c>
      <c r="D3441" s="412">
        <f t="shared" ref="D3441" si="852">AVERAGE(B3441:C3441)</f>
        <v>6135</v>
      </c>
      <c r="E3441" s="478"/>
      <c r="F3441" s="478"/>
    </row>
    <row r="3442" spans="1:6" ht="15" customHeight="1">
      <c r="A3442" s="410">
        <v>43924</v>
      </c>
      <c r="B3442" s="478">
        <v>6000</v>
      </c>
      <c r="C3442" s="478">
        <v>6250</v>
      </c>
      <c r="D3442" s="412">
        <f t="shared" ref="D3442" si="853">AVERAGE(B3442:C3442)</f>
        <v>6125</v>
      </c>
      <c r="E3442" s="478"/>
      <c r="F3442" s="478"/>
    </row>
    <row r="3443" spans="1:6" ht="15" customHeight="1">
      <c r="A3443" s="410">
        <v>43927</v>
      </c>
      <c r="B3443" s="411">
        <v>6000</v>
      </c>
      <c r="C3443" s="411">
        <v>6250</v>
      </c>
      <c r="D3443" s="412">
        <f t="shared" ref="D3443" si="854">AVERAGE(B3443:C3443)</f>
        <v>6125</v>
      </c>
      <c r="E3443" s="478"/>
      <c r="F3443" s="478"/>
    </row>
    <row r="3444" spans="1:6" ht="15" customHeight="1">
      <c r="A3444" s="410">
        <v>43928</v>
      </c>
      <c r="B3444" s="411">
        <v>6000</v>
      </c>
      <c r="C3444" s="411">
        <v>6250</v>
      </c>
      <c r="D3444" s="412">
        <f t="shared" ref="D3444:D3446" si="855">AVERAGE(B3444:C3444)</f>
        <v>6125</v>
      </c>
      <c r="E3444" s="478"/>
      <c r="F3444" s="478"/>
    </row>
    <row r="3445" spans="1:6" ht="15" customHeight="1">
      <c r="A3445" s="410">
        <v>43929</v>
      </c>
      <c r="B3445" s="411">
        <v>5800</v>
      </c>
      <c r="C3445" s="411">
        <v>6050</v>
      </c>
      <c r="D3445" s="412">
        <f t="shared" si="855"/>
        <v>5925</v>
      </c>
      <c r="E3445" s="478"/>
      <c r="F3445" s="478"/>
    </row>
    <row r="3446" spans="1:6" ht="15" customHeight="1">
      <c r="A3446" s="410">
        <v>43930</v>
      </c>
      <c r="B3446" s="411">
        <v>5800</v>
      </c>
      <c r="C3446" s="411">
        <v>6050</v>
      </c>
      <c r="D3446" s="412">
        <f t="shared" si="855"/>
        <v>5925</v>
      </c>
      <c r="E3446" s="478"/>
      <c r="F3446" s="478"/>
    </row>
    <row r="3447" spans="1:6" ht="15" customHeight="1">
      <c r="A3447" s="410">
        <v>43931</v>
      </c>
      <c r="B3447" s="763" t="s">
        <v>62</v>
      </c>
      <c r="C3447" s="763"/>
      <c r="D3447" s="763"/>
    </row>
    <row r="3448" spans="1:6" ht="15" customHeight="1">
      <c r="A3448" s="410">
        <v>43934</v>
      </c>
      <c r="B3448" s="763"/>
      <c r="C3448" s="763"/>
      <c r="D3448" s="763"/>
    </row>
    <row r="3449" spans="1:6" ht="15" customHeight="1">
      <c r="A3449" s="410">
        <v>43935</v>
      </c>
      <c r="B3449" s="411">
        <v>5800</v>
      </c>
      <c r="C3449" s="411">
        <v>6050</v>
      </c>
      <c r="D3449" s="412">
        <f t="shared" ref="D3449:D3450" si="856">AVERAGE(B3449:C3449)</f>
        <v>5925</v>
      </c>
    </row>
    <row r="3450" spans="1:6" ht="15" customHeight="1">
      <c r="A3450" s="410">
        <v>43936</v>
      </c>
      <c r="B3450" s="411">
        <v>5750</v>
      </c>
      <c r="C3450" s="411">
        <v>5950</v>
      </c>
      <c r="D3450" s="412">
        <f t="shared" si="856"/>
        <v>5850</v>
      </c>
    </row>
    <row r="3451" spans="1:6" ht="15" customHeight="1">
      <c r="A3451" s="410">
        <v>43937</v>
      </c>
      <c r="B3451" s="411">
        <v>5750</v>
      </c>
      <c r="C3451" s="411">
        <v>5950</v>
      </c>
      <c r="D3451" s="412">
        <f t="shared" ref="D3451" si="857">AVERAGE(B3451:C3451)</f>
        <v>5850</v>
      </c>
    </row>
    <row r="3452" spans="1:6" ht="15" customHeight="1">
      <c r="A3452" s="410">
        <v>43938</v>
      </c>
      <c r="B3452" s="411">
        <v>5750</v>
      </c>
      <c r="C3452" s="411">
        <v>5950</v>
      </c>
      <c r="D3452" s="412">
        <f t="shared" ref="D3452" si="858">AVERAGE(B3452:C3452)</f>
        <v>5850</v>
      </c>
    </row>
    <row r="3453" spans="1:6" ht="15" customHeight="1">
      <c r="A3453" s="410">
        <v>43941</v>
      </c>
      <c r="B3453" s="478">
        <v>5750</v>
      </c>
      <c r="C3453" s="478">
        <v>5950</v>
      </c>
      <c r="D3453" s="412">
        <f t="shared" ref="D3453" si="859">AVERAGE(B3453:C3453)</f>
        <v>5850</v>
      </c>
    </row>
    <row r="3454" spans="1:6" ht="15" customHeight="1">
      <c r="A3454" s="410">
        <v>43942</v>
      </c>
      <c r="B3454" s="478">
        <v>5750</v>
      </c>
      <c r="C3454" s="478">
        <v>5950</v>
      </c>
      <c r="D3454" s="412">
        <f t="shared" ref="D3454" si="860">AVERAGE(B3454:C3454)</f>
        <v>5850</v>
      </c>
    </row>
    <row r="3455" spans="1:6" ht="15" customHeight="1">
      <c r="A3455" s="410">
        <v>43943</v>
      </c>
      <c r="B3455" s="411">
        <v>5700</v>
      </c>
      <c r="C3455" s="411">
        <v>5900</v>
      </c>
      <c r="D3455" s="412">
        <f>AVERAGE(B3455:C3455)</f>
        <v>5800</v>
      </c>
    </row>
    <row r="3456" spans="1:6" ht="15" customHeight="1">
      <c r="A3456" s="410">
        <v>43944</v>
      </c>
      <c r="B3456" s="411">
        <v>5700</v>
      </c>
      <c r="C3456" s="411">
        <v>5900</v>
      </c>
      <c r="D3456" s="412">
        <f>AVERAGE(B3456:C3456)</f>
        <v>5800</v>
      </c>
    </row>
    <row r="3457" spans="1:6" ht="15" customHeight="1">
      <c r="A3457" s="410">
        <v>43945</v>
      </c>
      <c r="B3457" s="411">
        <v>5650</v>
      </c>
      <c r="C3457" s="411">
        <v>5900</v>
      </c>
      <c r="D3457" s="412">
        <f>AVERAGE(B3457:C3457)</f>
        <v>5775</v>
      </c>
    </row>
    <row r="3458" spans="1:6" ht="15" customHeight="1">
      <c r="A3458" s="410">
        <v>43948</v>
      </c>
      <c r="B3458" s="411">
        <v>5650</v>
      </c>
      <c r="C3458" s="411">
        <v>5900</v>
      </c>
      <c r="D3458" s="412">
        <f>AVERAGE(B3458:C3458)</f>
        <v>5775</v>
      </c>
    </row>
    <row r="3459" spans="1:6" ht="15" customHeight="1">
      <c r="A3459" s="410">
        <v>43949</v>
      </c>
      <c r="B3459" s="411">
        <v>5650</v>
      </c>
      <c r="C3459" s="411">
        <v>5900</v>
      </c>
      <c r="D3459" s="412">
        <f>AVERAGE(B3459:C3459)</f>
        <v>5775</v>
      </c>
    </row>
    <row r="3460" spans="1:6" ht="15" customHeight="1">
      <c r="A3460" s="410">
        <v>43950</v>
      </c>
      <c r="B3460" s="411">
        <v>5650</v>
      </c>
      <c r="C3460" s="411">
        <v>5900</v>
      </c>
      <c r="D3460" s="412">
        <f t="shared" ref="D3460:D3462" si="861">AVERAGE(B3460:C3460)</f>
        <v>5775</v>
      </c>
    </row>
    <row r="3461" spans="1:6" ht="15" customHeight="1" thickBot="1">
      <c r="A3461" s="415">
        <v>43951</v>
      </c>
      <c r="B3461" s="416">
        <v>5650</v>
      </c>
      <c r="C3461" s="416">
        <v>5900</v>
      </c>
      <c r="D3461" s="417">
        <f t="shared" si="861"/>
        <v>5775</v>
      </c>
      <c r="E3461" s="435">
        <f>AVERAGE($D$3440:D3461)</f>
        <v>5907.25</v>
      </c>
      <c r="F3461" s="435">
        <f>AVERAGE($D$3375:D3461)</f>
        <v>6104.3529411764703</v>
      </c>
    </row>
    <row r="3462" spans="1:6" ht="15" customHeight="1">
      <c r="A3462" s="410">
        <v>43952</v>
      </c>
      <c r="B3462" s="411">
        <v>5600</v>
      </c>
      <c r="C3462" s="411">
        <v>5900</v>
      </c>
      <c r="D3462" s="412">
        <f t="shared" si="861"/>
        <v>5750</v>
      </c>
    </row>
    <row r="3463" spans="1:6" ht="15" customHeight="1">
      <c r="A3463" s="410">
        <v>43955</v>
      </c>
      <c r="B3463" s="411">
        <v>5600</v>
      </c>
      <c r="C3463" s="411">
        <v>5900</v>
      </c>
      <c r="D3463" s="421">
        <f t="shared" ref="D3463:D3468" si="862">AVERAGE(B3463:C3463)</f>
        <v>5750</v>
      </c>
    </row>
    <row r="3464" spans="1:6" ht="15" customHeight="1">
      <c r="A3464" s="410">
        <v>43956</v>
      </c>
      <c r="B3464" s="411">
        <v>5600</v>
      </c>
      <c r="C3464" s="411">
        <v>5900</v>
      </c>
      <c r="D3464" s="421">
        <f t="shared" si="862"/>
        <v>5750</v>
      </c>
    </row>
    <row r="3465" spans="1:6" ht="15" customHeight="1">
      <c r="A3465" s="410">
        <v>43957</v>
      </c>
      <c r="B3465" s="411">
        <v>5600</v>
      </c>
      <c r="C3465" s="411">
        <v>5900</v>
      </c>
      <c r="D3465" s="412">
        <f t="shared" si="862"/>
        <v>5750</v>
      </c>
    </row>
    <row r="3466" spans="1:6" ht="15" customHeight="1">
      <c r="A3466" s="410">
        <v>43958</v>
      </c>
      <c r="B3466" s="411">
        <v>5600</v>
      </c>
      <c r="C3466" s="411">
        <v>5900</v>
      </c>
      <c r="D3466" s="412">
        <f t="shared" si="862"/>
        <v>5750</v>
      </c>
    </row>
    <row r="3467" spans="1:6" ht="15" customHeight="1">
      <c r="A3467" s="410">
        <v>43959</v>
      </c>
      <c r="B3467" s="763" t="s">
        <v>62</v>
      </c>
      <c r="C3467" s="763"/>
      <c r="D3467" s="763"/>
    </row>
    <row r="3468" spans="1:6" ht="15" customHeight="1">
      <c r="A3468" s="410">
        <v>43962</v>
      </c>
      <c r="B3468" s="478">
        <v>5600</v>
      </c>
      <c r="C3468" s="478">
        <v>5900</v>
      </c>
      <c r="D3468" s="412">
        <f t="shared" si="862"/>
        <v>5750</v>
      </c>
    </row>
    <row r="3469" spans="1:6" ht="15" customHeight="1">
      <c r="A3469" s="410">
        <v>43963</v>
      </c>
      <c r="B3469" s="478">
        <v>5600</v>
      </c>
      <c r="C3469" s="478">
        <v>5900</v>
      </c>
      <c r="D3469" s="412">
        <f t="shared" ref="D3469" si="863">AVERAGE(B3469:C3469)</f>
        <v>5750</v>
      </c>
    </row>
    <row r="3470" spans="1:6" ht="15" customHeight="1">
      <c r="A3470" s="410">
        <v>43964</v>
      </c>
      <c r="B3470" s="411">
        <v>5600</v>
      </c>
      <c r="C3470" s="411">
        <v>5850</v>
      </c>
      <c r="D3470" s="412">
        <f t="shared" ref="D3470" si="864">AVERAGE(B3470:C3470)</f>
        <v>5725</v>
      </c>
    </row>
    <row r="3471" spans="1:6" ht="15" customHeight="1">
      <c r="A3471" s="410">
        <v>43965</v>
      </c>
      <c r="B3471" s="411">
        <v>5600</v>
      </c>
      <c r="C3471" s="411">
        <v>5850</v>
      </c>
      <c r="D3471" s="412">
        <f t="shared" ref="D3471" si="865">AVERAGE(B3471:C3471)</f>
        <v>5725</v>
      </c>
    </row>
    <row r="3472" spans="1:6" ht="15" customHeight="1">
      <c r="A3472" s="410">
        <v>43966</v>
      </c>
      <c r="B3472" s="411">
        <v>5550</v>
      </c>
      <c r="C3472" s="411">
        <v>5800</v>
      </c>
      <c r="D3472" s="412">
        <f t="shared" ref="D3472" si="866">AVERAGE(B3472:C3472)</f>
        <v>5675</v>
      </c>
    </row>
    <row r="3473" spans="1:6" ht="15" customHeight="1">
      <c r="A3473" s="410">
        <v>43969</v>
      </c>
      <c r="B3473" s="411">
        <v>5550</v>
      </c>
      <c r="C3473" s="411">
        <v>5800</v>
      </c>
      <c r="D3473" s="412">
        <f t="shared" ref="D3473" si="867">AVERAGE(B3473:C3473)</f>
        <v>5675</v>
      </c>
    </row>
    <row r="3474" spans="1:6" ht="15" customHeight="1">
      <c r="A3474" s="410">
        <v>43970</v>
      </c>
      <c r="B3474" s="411">
        <v>5550</v>
      </c>
      <c r="C3474" s="411">
        <v>5800</v>
      </c>
      <c r="D3474" s="412">
        <f t="shared" ref="D3474" si="868">AVERAGE(B3474:C3474)</f>
        <v>5675</v>
      </c>
    </row>
    <row r="3475" spans="1:6" ht="15" customHeight="1">
      <c r="A3475" s="410">
        <v>43971</v>
      </c>
      <c r="B3475" s="411">
        <v>5500</v>
      </c>
      <c r="C3475" s="411">
        <v>5800</v>
      </c>
      <c r="D3475" s="412">
        <f t="shared" ref="D3475" si="869">AVERAGE(B3475:C3475)</f>
        <v>5650</v>
      </c>
    </row>
    <row r="3476" spans="1:6" ht="15" customHeight="1">
      <c r="A3476" s="410">
        <v>43972</v>
      </c>
      <c r="B3476" s="411">
        <v>5500</v>
      </c>
      <c r="C3476" s="411">
        <v>5800</v>
      </c>
      <c r="D3476" s="412">
        <f t="shared" ref="D3476:D3477" si="870">AVERAGE(B3476:C3476)</f>
        <v>5650</v>
      </c>
    </row>
    <row r="3477" spans="1:6" ht="15" customHeight="1">
      <c r="A3477" s="410">
        <v>43973</v>
      </c>
      <c r="B3477" s="411">
        <v>5500</v>
      </c>
      <c r="C3477" s="411">
        <v>5800</v>
      </c>
      <c r="D3477" s="412">
        <f t="shared" si="870"/>
        <v>5650</v>
      </c>
    </row>
    <row r="3478" spans="1:6" ht="15" customHeight="1">
      <c r="A3478" s="410">
        <v>43976</v>
      </c>
      <c r="B3478" s="763" t="s">
        <v>62</v>
      </c>
      <c r="C3478" s="763"/>
      <c r="D3478" s="763"/>
    </row>
    <row r="3479" spans="1:6" ht="15" customHeight="1">
      <c r="A3479" s="410">
        <v>43977</v>
      </c>
      <c r="B3479" s="411">
        <v>5500</v>
      </c>
      <c r="C3479" s="411">
        <v>5800</v>
      </c>
      <c r="D3479" s="412">
        <f t="shared" ref="D3479" si="871">AVERAGE(B3479:C3479)</f>
        <v>5650</v>
      </c>
    </row>
    <row r="3480" spans="1:6" ht="15" customHeight="1">
      <c r="A3480" s="410">
        <v>43978</v>
      </c>
      <c r="B3480" s="411">
        <v>5500</v>
      </c>
      <c r="C3480" s="411">
        <v>5700</v>
      </c>
      <c r="D3480" s="412">
        <f t="shared" ref="D3480" si="872">AVERAGE(B3480:C3480)</f>
        <v>5600</v>
      </c>
    </row>
    <row r="3481" spans="1:6" ht="15" customHeight="1">
      <c r="A3481" s="410">
        <v>43979</v>
      </c>
      <c r="B3481" s="411">
        <v>5500</v>
      </c>
      <c r="C3481" s="411">
        <v>5700</v>
      </c>
      <c r="D3481" s="412">
        <f t="shared" ref="D3481" si="873">AVERAGE(B3481:C3481)</f>
        <v>5600</v>
      </c>
    </row>
    <row r="3482" spans="1:6" ht="15" customHeight="1" thickBot="1">
      <c r="A3482" s="415">
        <v>43980</v>
      </c>
      <c r="B3482" s="416">
        <v>5450</v>
      </c>
      <c r="C3482" s="416">
        <v>5700</v>
      </c>
      <c r="D3482" s="417">
        <f t="shared" ref="D3482:D3484" si="874">AVERAGE(B3482:C3482)</f>
        <v>5575</v>
      </c>
      <c r="E3482" s="435">
        <f>AVERAGE($D$3462:D3482)</f>
        <v>5689.4736842105267</v>
      </c>
      <c r="F3482" s="435">
        <f>AVERAGE($D$3375:D3482)</f>
        <v>6028.5576923076924</v>
      </c>
    </row>
    <row r="3483" spans="1:6" ht="15" customHeight="1">
      <c r="A3483" s="410">
        <v>43983</v>
      </c>
      <c r="B3483" s="411">
        <v>5450</v>
      </c>
      <c r="C3483" s="411">
        <v>5700</v>
      </c>
      <c r="D3483" s="412">
        <f t="shared" si="874"/>
        <v>5575</v>
      </c>
    </row>
    <row r="3484" spans="1:6" ht="15" customHeight="1">
      <c r="A3484" s="410">
        <v>43984</v>
      </c>
      <c r="B3484" s="411">
        <v>5450</v>
      </c>
      <c r="C3484" s="411">
        <v>5700</v>
      </c>
      <c r="D3484" s="412">
        <f t="shared" si="874"/>
        <v>5575</v>
      </c>
    </row>
    <row r="3485" spans="1:6" ht="15" customHeight="1">
      <c r="A3485" s="410">
        <v>43985</v>
      </c>
      <c r="B3485" s="411">
        <v>5400</v>
      </c>
      <c r="C3485" s="411">
        <v>5700</v>
      </c>
      <c r="D3485" s="412">
        <f t="shared" ref="D3485" si="875">AVERAGE(B3485:C3485)</f>
        <v>5550</v>
      </c>
    </row>
    <row r="3486" spans="1:6" ht="15" customHeight="1">
      <c r="A3486" s="410">
        <v>43986</v>
      </c>
      <c r="B3486" s="411">
        <v>5400</v>
      </c>
      <c r="C3486" s="411">
        <v>5700</v>
      </c>
      <c r="D3486" s="412">
        <f t="shared" ref="D3486" si="876">AVERAGE(B3486:C3486)</f>
        <v>5550</v>
      </c>
    </row>
    <row r="3487" spans="1:6" ht="15" customHeight="1">
      <c r="A3487" s="410">
        <v>43987</v>
      </c>
      <c r="B3487" s="411">
        <v>5350</v>
      </c>
      <c r="C3487" s="411">
        <v>5650</v>
      </c>
      <c r="D3487" s="412">
        <f t="shared" ref="D3487" si="877">AVERAGE(B3487:C3487)</f>
        <v>5500</v>
      </c>
    </row>
    <row r="3488" spans="1:6" ht="15" customHeight="1">
      <c r="A3488" s="410">
        <v>43990</v>
      </c>
      <c r="B3488" s="411">
        <v>5350</v>
      </c>
      <c r="C3488" s="411">
        <v>5650</v>
      </c>
      <c r="D3488" s="412">
        <f t="shared" ref="D3488" si="878">AVERAGE(B3488:C3488)</f>
        <v>5500</v>
      </c>
    </row>
    <row r="3489" spans="1:6" ht="15" customHeight="1">
      <c r="A3489" s="410">
        <v>43991</v>
      </c>
      <c r="B3489" s="411">
        <v>5350</v>
      </c>
      <c r="C3489" s="411">
        <v>5650</v>
      </c>
      <c r="D3489" s="412">
        <f t="shared" ref="D3489" si="879">AVERAGE(B3489:C3489)</f>
        <v>5500</v>
      </c>
    </row>
    <row r="3490" spans="1:6" ht="15" customHeight="1">
      <c r="A3490" s="410">
        <v>43992</v>
      </c>
      <c r="B3490" s="411">
        <v>5350</v>
      </c>
      <c r="C3490" s="411">
        <v>5650</v>
      </c>
      <c r="D3490" s="412">
        <f t="shared" ref="D3490" si="880">AVERAGE(B3490:C3490)</f>
        <v>5500</v>
      </c>
    </row>
    <row r="3491" spans="1:6" ht="15" customHeight="1">
      <c r="A3491" s="410">
        <v>43993</v>
      </c>
      <c r="B3491" s="411">
        <v>5350</v>
      </c>
      <c r="C3491" s="411">
        <v>5650</v>
      </c>
      <c r="D3491" s="412">
        <f t="shared" ref="D3491" si="881">AVERAGE(B3491:C3491)</f>
        <v>5500</v>
      </c>
    </row>
    <row r="3492" spans="1:6" ht="15" customHeight="1">
      <c r="A3492" s="410">
        <v>43994</v>
      </c>
      <c r="B3492" s="411">
        <v>5350</v>
      </c>
      <c r="C3492" s="411">
        <v>5650</v>
      </c>
      <c r="D3492" s="412">
        <f t="shared" ref="D3492" si="882">AVERAGE(B3492:C3492)</f>
        <v>5500</v>
      </c>
    </row>
    <row r="3493" spans="1:6" ht="15" customHeight="1">
      <c r="A3493" s="410">
        <v>43997</v>
      </c>
      <c r="B3493" s="411">
        <v>5350</v>
      </c>
      <c r="C3493" s="411">
        <v>5650</v>
      </c>
      <c r="D3493" s="412">
        <f t="shared" ref="D3493" si="883">AVERAGE(B3493:C3493)</f>
        <v>5500</v>
      </c>
    </row>
    <row r="3494" spans="1:6" ht="15" customHeight="1">
      <c r="A3494" s="410">
        <v>43998</v>
      </c>
      <c r="B3494" s="411">
        <v>5350</v>
      </c>
      <c r="C3494" s="411">
        <v>5650</v>
      </c>
      <c r="D3494" s="412">
        <f t="shared" ref="D3494" si="884">AVERAGE(B3494:C3494)</f>
        <v>5500</v>
      </c>
    </row>
    <row r="3495" spans="1:6" ht="15" customHeight="1">
      <c r="A3495" s="410">
        <v>43999</v>
      </c>
      <c r="B3495" s="411">
        <v>5300</v>
      </c>
      <c r="C3495" s="411">
        <v>5550</v>
      </c>
      <c r="D3495" s="412">
        <f t="shared" ref="D3495" si="885">AVERAGE(B3495:C3495)</f>
        <v>5425</v>
      </c>
    </row>
    <row r="3496" spans="1:6" ht="15" customHeight="1">
      <c r="A3496" s="410">
        <v>44000</v>
      </c>
      <c r="B3496" s="411">
        <v>5300</v>
      </c>
      <c r="C3496" s="411">
        <v>5550</v>
      </c>
      <c r="D3496" s="412">
        <f t="shared" ref="D3496" si="886">AVERAGE(B3496:C3496)</f>
        <v>5425</v>
      </c>
    </row>
    <row r="3497" spans="1:6" ht="15" customHeight="1">
      <c r="A3497" s="410">
        <v>44001</v>
      </c>
      <c r="B3497" s="411">
        <v>5285</v>
      </c>
      <c r="C3497" s="411">
        <v>5550</v>
      </c>
      <c r="D3497" s="412">
        <f t="shared" ref="D3497" si="887">AVERAGE(B3497:C3497)</f>
        <v>5417.5</v>
      </c>
    </row>
    <row r="3498" spans="1:6" ht="15" customHeight="1">
      <c r="A3498" s="410">
        <v>44004</v>
      </c>
      <c r="B3498" s="411">
        <v>5285</v>
      </c>
      <c r="C3498" s="411">
        <v>5550</v>
      </c>
      <c r="D3498" s="412">
        <f t="shared" ref="D3498" si="888">AVERAGE(B3498:C3498)</f>
        <v>5417.5</v>
      </c>
    </row>
    <row r="3499" spans="1:6" ht="15" customHeight="1">
      <c r="A3499" s="410">
        <v>44005</v>
      </c>
      <c r="B3499" s="411">
        <v>5285</v>
      </c>
      <c r="C3499" s="411">
        <v>5550</v>
      </c>
      <c r="D3499" s="412">
        <f t="shared" ref="D3499" si="889">AVERAGE(B3499:C3499)</f>
        <v>5417.5</v>
      </c>
    </row>
    <row r="3500" spans="1:6" ht="15" customHeight="1">
      <c r="A3500" s="410">
        <v>44006</v>
      </c>
      <c r="B3500" s="411">
        <v>5250</v>
      </c>
      <c r="C3500" s="411">
        <v>5550</v>
      </c>
      <c r="D3500" s="412">
        <f t="shared" ref="D3500" si="890">AVERAGE(B3500:C3500)</f>
        <v>5400</v>
      </c>
    </row>
    <row r="3501" spans="1:6" ht="15" customHeight="1">
      <c r="A3501" s="410">
        <v>44007</v>
      </c>
      <c r="B3501" s="411">
        <v>5250</v>
      </c>
      <c r="C3501" s="411">
        <v>5550</v>
      </c>
      <c r="D3501" s="412">
        <f t="shared" ref="D3501" si="891">AVERAGE(B3501:C3501)</f>
        <v>5400</v>
      </c>
    </row>
    <row r="3502" spans="1:6" ht="15" customHeight="1">
      <c r="A3502" s="410">
        <v>44008</v>
      </c>
      <c r="B3502" s="411">
        <v>5250</v>
      </c>
      <c r="C3502" s="411">
        <v>5520</v>
      </c>
      <c r="D3502" s="412">
        <f t="shared" ref="D3502:D3503" si="892">AVERAGE(B3502:C3502)</f>
        <v>5385</v>
      </c>
    </row>
    <row r="3503" spans="1:6" ht="15" customHeight="1">
      <c r="A3503" s="410">
        <v>44011</v>
      </c>
      <c r="B3503" s="411">
        <v>5250</v>
      </c>
      <c r="C3503" s="411">
        <v>5520</v>
      </c>
      <c r="D3503" s="412">
        <f t="shared" si="892"/>
        <v>5385</v>
      </c>
    </row>
    <row r="3504" spans="1:6" ht="15" customHeight="1" thickBot="1">
      <c r="A3504" s="415">
        <v>44012</v>
      </c>
      <c r="B3504" s="416">
        <v>5250</v>
      </c>
      <c r="C3504" s="416">
        <v>5520</v>
      </c>
      <c r="D3504" s="417">
        <f t="shared" ref="D3504:D3505" si="893">AVERAGE(B3504:C3504)</f>
        <v>5385</v>
      </c>
      <c r="E3504" s="435">
        <f>AVERAGE($D$3483:D3504)</f>
        <v>5468.522727272727</v>
      </c>
      <c r="F3504" s="435">
        <f>AVERAGE($D$3375:D3504)</f>
        <v>5930.7738095238092</v>
      </c>
    </row>
    <row r="3505" spans="1:4" ht="15" customHeight="1">
      <c r="A3505" s="410">
        <v>44013</v>
      </c>
      <c r="B3505" s="411">
        <v>5250</v>
      </c>
      <c r="C3505" s="411">
        <v>5450</v>
      </c>
      <c r="D3505" s="412">
        <f t="shared" si="893"/>
        <v>5350</v>
      </c>
    </row>
    <row r="3506" spans="1:4" ht="15" customHeight="1">
      <c r="A3506" s="410">
        <v>44014</v>
      </c>
      <c r="B3506" s="411">
        <v>5250</v>
      </c>
      <c r="C3506" s="411">
        <v>5450</v>
      </c>
      <c r="D3506" s="412">
        <f t="shared" ref="D3506:D3507" si="894">AVERAGE(B3506:C3506)</f>
        <v>5350</v>
      </c>
    </row>
    <row r="3507" spans="1:4" ht="15" customHeight="1">
      <c r="A3507" s="410">
        <v>44015</v>
      </c>
      <c r="B3507" s="411">
        <v>5250</v>
      </c>
      <c r="C3507" s="411">
        <v>5450</v>
      </c>
      <c r="D3507" s="412">
        <f t="shared" si="894"/>
        <v>5350</v>
      </c>
    </row>
    <row r="3508" spans="1:4" ht="15" customHeight="1">
      <c r="A3508" s="410">
        <v>44018</v>
      </c>
      <c r="B3508" s="411">
        <v>5250</v>
      </c>
      <c r="C3508" s="411">
        <v>5450</v>
      </c>
      <c r="D3508" s="412">
        <f t="shared" ref="D3508" si="895">AVERAGE(B3508:C3508)</f>
        <v>5350</v>
      </c>
    </row>
    <row r="3509" spans="1:4" ht="15" customHeight="1">
      <c r="A3509" s="410">
        <v>44019</v>
      </c>
      <c r="B3509" s="411">
        <v>5250</v>
      </c>
      <c r="C3509" s="411">
        <v>5450</v>
      </c>
      <c r="D3509" s="412">
        <f t="shared" ref="D3509:D3510" si="896">AVERAGE(B3509:C3509)</f>
        <v>5350</v>
      </c>
    </row>
    <row r="3510" spans="1:4" ht="15" customHeight="1">
      <c r="A3510" s="410">
        <v>44020</v>
      </c>
      <c r="B3510" s="411">
        <v>5200</v>
      </c>
      <c r="C3510" s="411">
        <v>5400</v>
      </c>
      <c r="D3510" s="412">
        <f t="shared" si="896"/>
        <v>5300</v>
      </c>
    </row>
    <row r="3511" spans="1:4" ht="15" customHeight="1">
      <c r="A3511" s="410">
        <v>44021</v>
      </c>
      <c r="B3511" s="411">
        <v>5200</v>
      </c>
      <c r="C3511" s="411">
        <v>5400</v>
      </c>
      <c r="D3511" s="412">
        <f t="shared" ref="D3511" si="897">AVERAGE(B3511:C3511)</f>
        <v>5300</v>
      </c>
    </row>
    <row r="3512" spans="1:4" ht="15" customHeight="1">
      <c r="A3512" s="410">
        <v>44022</v>
      </c>
      <c r="B3512" s="411">
        <v>5200</v>
      </c>
      <c r="C3512" s="411">
        <v>5400</v>
      </c>
      <c r="D3512" s="412">
        <f t="shared" ref="D3512" si="898">AVERAGE(B3512:C3512)</f>
        <v>5300</v>
      </c>
    </row>
    <row r="3513" spans="1:4" ht="15" customHeight="1">
      <c r="A3513" s="410">
        <v>44025</v>
      </c>
      <c r="B3513" s="411">
        <v>5200</v>
      </c>
      <c r="C3513" s="411">
        <v>5400</v>
      </c>
      <c r="D3513" s="412">
        <f t="shared" ref="D3513" si="899">AVERAGE(B3513:C3513)</f>
        <v>5300</v>
      </c>
    </row>
    <row r="3514" spans="1:4" ht="15" customHeight="1">
      <c r="A3514" s="410">
        <v>44026</v>
      </c>
      <c r="B3514" s="411">
        <v>5200</v>
      </c>
      <c r="C3514" s="411">
        <v>5400</v>
      </c>
      <c r="D3514" s="412">
        <f t="shared" ref="D3514" si="900">AVERAGE(B3514:C3514)</f>
        <v>5300</v>
      </c>
    </row>
    <row r="3515" spans="1:4" ht="15" customHeight="1">
      <c r="A3515" s="410">
        <v>44027</v>
      </c>
      <c r="B3515" s="411">
        <v>5200</v>
      </c>
      <c r="C3515" s="411">
        <v>5400</v>
      </c>
      <c r="D3515" s="412">
        <f t="shared" ref="D3515" si="901">AVERAGE(B3515:C3515)</f>
        <v>5300</v>
      </c>
    </row>
    <row r="3516" spans="1:4" ht="15" customHeight="1">
      <c r="A3516" s="410">
        <v>44028</v>
      </c>
      <c r="B3516" s="411">
        <v>5200</v>
      </c>
      <c r="C3516" s="411">
        <v>5400</v>
      </c>
      <c r="D3516" s="412">
        <f t="shared" ref="D3516" si="902">AVERAGE(B3516:C3516)</f>
        <v>5300</v>
      </c>
    </row>
    <row r="3517" spans="1:4" ht="15" customHeight="1">
      <c r="A3517" s="410">
        <v>44029</v>
      </c>
      <c r="B3517" s="411">
        <v>5200</v>
      </c>
      <c r="C3517" s="411">
        <v>5400</v>
      </c>
      <c r="D3517" s="412">
        <f t="shared" ref="D3517" si="903">AVERAGE(B3517:C3517)</f>
        <v>5300</v>
      </c>
    </row>
    <row r="3518" spans="1:4" ht="15" customHeight="1">
      <c r="A3518" s="410">
        <v>44032</v>
      </c>
      <c r="B3518" s="411">
        <v>5200</v>
      </c>
      <c r="C3518" s="411">
        <v>5400</v>
      </c>
      <c r="D3518" s="412">
        <f t="shared" ref="D3518" si="904">AVERAGE(B3518:C3518)</f>
        <v>5300</v>
      </c>
    </row>
    <row r="3519" spans="1:4" ht="15" customHeight="1">
      <c r="A3519" s="410">
        <v>44033</v>
      </c>
      <c r="B3519" s="411">
        <v>5200</v>
      </c>
      <c r="C3519" s="411">
        <v>5400</v>
      </c>
      <c r="D3519" s="412">
        <f t="shared" ref="D3519" si="905">AVERAGE(B3519:C3519)</f>
        <v>5300</v>
      </c>
    </row>
    <row r="3520" spans="1:4" ht="15" customHeight="1">
      <c r="A3520" s="410">
        <v>44034</v>
      </c>
      <c r="B3520" s="411">
        <v>5200</v>
      </c>
      <c r="C3520" s="411">
        <v>5400</v>
      </c>
      <c r="D3520" s="412">
        <f t="shared" ref="D3520" si="906">AVERAGE(B3520:C3520)</f>
        <v>5300</v>
      </c>
    </row>
    <row r="3521" spans="1:7" ht="15" customHeight="1">
      <c r="A3521" s="410">
        <v>44035</v>
      </c>
      <c r="B3521" s="411">
        <v>5200</v>
      </c>
      <c r="C3521" s="411">
        <v>5400</v>
      </c>
      <c r="D3521" s="412">
        <f t="shared" ref="D3521" si="907">AVERAGE(B3521:C3521)</f>
        <v>5300</v>
      </c>
    </row>
    <row r="3522" spans="1:7" ht="15" customHeight="1">
      <c r="A3522" s="410">
        <v>44036</v>
      </c>
      <c r="B3522" s="411">
        <v>5150</v>
      </c>
      <c r="C3522" s="411">
        <v>5400</v>
      </c>
      <c r="D3522" s="412">
        <f t="shared" ref="D3522" si="908">AVERAGE(B3522:C3522)</f>
        <v>5275</v>
      </c>
    </row>
    <row r="3523" spans="1:7" ht="15" customHeight="1">
      <c r="A3523" s="410">
        <v>44039</v>
      </c>
      <c r="B3523" s="411">
        <v>5150</v>
      </c>
      <c r="C3523" s="411">
        <v>5400</v>
      </c>
      <c r="D3523" s="412">
        <f t="shared" ref="D3523" si="909">AVERAGE(B3523:C3523)</f>
        <v>5275</v>
      </c>
    </row>
    <row r="3524" spans="1:7" ht="15" customHeight="1">
      <c r="A3524" s="410">
        <v>44040</v>
      </c>
      <c r="B3524" s="411">
        <v>5150</v>
      </c>
      <c r="C3524" s="411">
        <v>5400</v>
      </c>
      <c r="D3524" s="412">
        <f t="shared" ref="D3524" si="910">AVERAGE(B3524:C3524)</f>
        <v>5275</v>
      </c>
    </row>
    <row r="3525" spans="1:7" ht="15" customHeight="1">
      <c r="A3525" s="410">
        <v>44041</v>
      </c>
      <c r="B3525" s="411">
        <v>5200</v>
      </c>
      <c r="C3525" s="411">
        <v>5400</v>
      </c>
      <c r="D3525" s="412">
        <f t="shared" ref="D3525" si="911">AVERAGE(B3525:C3525)</f>
        <v>5300</v>
      </c>
      <c r="G3525" s="413"/>
    </row>
    <row r="3526" spans="1:7" ht="15" customHeight="1">
      <c r="A3526" s="410">
        <v>44042</v>
      </c>
      <c r="B3526" s="411">
        <v>5200</v>
      </c>
      <c r="C3526" s="411">
        <v>5400</v>
      </c>
      <c r="D3526" s="412">
        <f t="shared" ref="D3526" si="912">AVERAGE(B3526:C3526)</f>
        <v>5300</v>
      </c>
    </row>
    <row r="3527" spans="1:7" ht="15" customHeight="1" thickBot="1">
      <c r="A3527" s="415">
        <v>44043</v>
      </c>
      <c r="B3527" s="416">
        <v>5250</v>
      </c>
      <c r="C3527" s="416">
        <v>5450</v>
      </c>
      <c r="D3527" s="417">
        <f t="shared" ref="D3527:D3528" si="913">AVERAGE(B3527:C3527)</f>
        <v>5350</v>
      </c>
      <c r="E3527" s="435">
        <f>AVERAGE($D$3505:D3527)</f>
        <v>5309.782608695652</v>
      </c>
      <c r="F3527" s="435">
        <f>AVERAGE($D$3375:D3527)</f>
        <v>5834.9161073825508</v>
      </c>
    </row>
    <row r="3528" spans="1:7" ht="15" customHeight="1">
      <c r="A3528" s="410">
        <v>44046</v>
      </c>
      <c r="B3528" s="411">
        <v>5250</v>
      </c>
      <c r="C3528" s="411">
        <v>5450</v>
      </c>
      <c r="D3528" s="412">
        <f t="shared" si="913"/>
        <v>5350</v>
      </c>
    </row>
    <row r="3529" spans="1:7" ht="15" customHeight="1">
      <c r="A3529" s="410">
        <v>44047</v>
      </c>
      <c r="B3529" s="411">
        <v>5250</v>
      </c>
      <c r="C3529" s="411">
        <v>5450</v>
      </c>
      <c r="D3529" s="412">
        <f t="shared" ref="D3529" si="914">AVERAGE(B3529:C3529)</f>
        <v>5350</v>
      </c>
    </row>
    <row r="3530" spans="1:7" ht="15" customHeight="1">
      <c r="A3530" s="410">
        <v>44048</v>
      </c>
      <c r="B3530" s="411">
        <v>5300</v>
      </c>
      <c r="C3530" s="411">
        <v>5550</v>
      </c>
      <c r="D3530" s="412">
        <f t="shared" ref="D3530" si="915">AVERAGE(B3530:C3530)</f>
        <v>5425</v>
      </c>
    </row>
    <row r="3531" spans="1:7" ht="15" customHeight="1">
      <c r="A3531" s="410">
        <v>44049</v>
      </c>
      <c r="B3531" s="411">
        <v>5300</v>
      </c>
      <c r="C3531" s="411">
        <v>5550</v>
      </c>
      <c r="D3531" s="412">
        <f t="shared" ref="D3531" si="916">AVERAGE(B3531:C3531)</f>
        <v>5425</v>
      </c>
    </row>
    <row r="3532" spans="1:7" ht="15" customHeight="1">
      <c r="A3532" s="410">
        <v>44050</v>
      </c>
      <c r="B3532" s="411">
        <v>5300</v>
      </c>
      <c r="C3532" s="411">
        <v>5550</v>
      </c>
      <c r="D3532" s="412">
        <f t="shared" ref="D3532" si="917">AVERAGE(B3532:C3532)</f>
        <v>5425</v>
      </c>
    </row>
    <row r="3533" spans="1:7" ht="15" customHeight="1">
      <c r="A3533" s="410">
        <v>44053</v>
      </c>
      <c r="B3533" s="411">
        <v>5300</v>
      </c>
      <c r="C3533" s="411">
        <v>5550</v>
      </c>
      <c r="D3533" s="412">
        <f t="shared" ref="D3533" si="918">AVERAGE(B3533:C3533)</f>
        <v>5425</v>
      </c>
    </row>
    <row r="3534" spans="1:7" ht="15" customHeight="1">
      <c r="A3534" s="410">
        <v>44054</v>
      </c>
      <c r="B3534" s="411">
        <v>5300</v>
      </c>
      <c r="C3534" s="411">
        <v>5550</v>
      </c>
      <c r="D3534" s="412">
        <f t="shared" ref="D3534" si="919">AVERAGE(B3534:C3534)</f>
        <v>5425</v>
      </c>
    </row>
    <row r="3535" spans="1:7" ht="15" customHeight="1">
      <c r="A3535" s="410">
        <v>44055</v>
      </c>
      <c r="B3535" s="411">
        <v>5300</v>
      </c>
      <c r="C3535" s="411">
        <v>5550</v>
      </c>
      <c r="D3535" s="412">
        <f t="shared" ref="D3535" si="920">AVERAGE(B3535:C3535)</f>
        <v>5425</v>
      </c>
    </row>
    <row r="3536" spans="1:7" ht="15" customHeight="1">
      <c r="A3536" s="410">
        <v>44056</v>
      </c>
      <c r="B3536" s="411">
        <v>5300</v>
      </c>
      <c r="C3536" s="411">
        <v>5550</v>
      </c>
      <c r="D3536" s="412">
        <f t="shared" ref="D3536" si="921">AVERAGE(B3536:C3536)</f>
        <v>5425</v>
      </c>
    </row>
    <row r="3537" spans="1:6" ht="15" customHeight="1">
      <c r="A3537" s="410">
        <v>44057</v>
      </c>
      <c r="B3537" s="411">
        <v>5350</v>
      </c>
      <c r="C3537" s="411">
        <v>5600</v>
      </c>
      <c r="D3537" s="412">
        <f t="shared" ref="D3537" si="922">AVERAGE(B3537:C3537)</f>
        <v>5475</v>
      </c>
    </row>
    <row r="3538" spans="1:6" ht="15" customHeight="1">
      <c r="A3538" s="410">
        <v>44060</v>
      </c>
      <c r="B3538" s="411">
        <v>5300</v>
      </c>
      <c r="C3538" s="411">
        <v>5600</v>
      </c>
      <c r="D3538" s="412">
        <f t="shared" ref="D3538" si="923">AVERAGE(B3538:C3538)</f>
        <v>5450</v>
      </c>
    </row>
    <row r="3539" spans="1:6" ht="15" customHeight="1">
      <c r="A3539" s="410">
        <v>44061</v>
      </c>
      <c r="B3539" s="411">
        <v>5350</v>
      </c>
      <c r="C3539" s="411">
        <v>5600</v>
      </c>
      <c r="D3539" s="412">
        <f t="shared" ref="D3539" si="924">AVERAGE(B3539:C3539)</f>
        <v>5475</v>
      </c>
    </row>
    <row r="3540" spans="1:6" ht="15" customHeight="1">
      <c r="A3540" s="410">
        <v>44062</v>
      </c>
      <c r="B3540" s="411">
        <v>5400</v>
      </c>
      <c r="C3540" s="411">
        <v>5600</v>
      </c>
      <c r="D3540" s="412">
        <f t="shared" ref="D3540:D3541" si="925">AVERAGE(B3540:C3540)</f>
        <v>5500</v>
      </c>
    </row>
    <row r="3541" spans="1:6" ht="15" customHeight="1">
      <c r="A3541" s="410">
        <v>44063</v>
      </c>
      <c r="B3541" s="411">
        <v>5400</v>
      </c>
      <c r="C3541" s="411">
        <v>5600</v>
      </c>
      <c r="D3541" s="412">
        <f t="shared" si="925"/>
        <v>5500</v>
      </c>
    </row>
    <row r="3542" spans="1:6" ht="15" customHeight="1">
      <c r="A3542" s="410">
        <v>44064</v>
      </c>
      <c r="B3542" s="411">
        <v>5400</v>
      </c>
      <c r="C3542" s="411">
        <v>5600</v>
      </c>
      <c r="D3542" s="412">
        <f t="shared" ref="D3542" si="926">AVERAGE(B3542:C3542)</f>
        <v>5500</v>
      </c>
    </row>
    <row r="3543" spans="1:6" ht="15" customHeight="1">
      <c r="A3543" s="410">
        <v>44067</v>
      </c>
      <c r="B3543" s="411">
        <v>5400</v>
      </c>
      <c r="C3543" s="411">
        <v>5600</v>
      </c>
      <c r="D3543" s="412">
        <f t="shared" ref="D3543" si="927">AVERAGE(B3543:C3543)</f>
        <v>5500</v>
      </c>
    </row>
    <row r="3544" spans="1:6" ht="15" customHeight="1">
      <c r="A3544" s="410">
        <v>44068</v>
      </c>
      <c r="B3544" s="411">
        <v>5400</v>
      </c>
      <c r="C3544" s="411">
        <v>5600</v>
      </c>
      <c r="D3544" s="412">
        <f t="shared" ref="D3544:D3545" si="928">AVERAGE(B3544:C3544)</f>
        <v>5500</v>
      </c>
    </row>
    <row r="3545" spans="1:6" ht="15" customHeight="1">
      <c r="A3545" s="410">
        <v>44069</v>
      </c>
      <c r="B3545" s="411">
        <v>5450</v>
      </c>
      <c r="C3545" s="411">
        <v>5700</v>
      </c>
      <c r="D3545" s="412">
        <f t="shared" si="928"/>
        <v>5575</v>
      </c>
    </row>
    <row r="3546" spans="1:6" ht="15" customHeight="1">
      <c r="A3546" s="410">
        <v>44070</v>
      </c>
      <c r="B3546" s="478">
        <v>5400</v>
      </c>
      <c r="C3546" s="478">
        <v>5600</v>
      </c>
      <c r="D3546" s="412">
        <f t="shared" ref="D3546:D3547" si="929">AVERAGE(B3546:C3546)</f>
        <v>5500</v>
      </c>
    </row>
    <row r="3547" spans="1:6" ht="15" customHeight="1">
      <c r="A3547" s="410">
        <v>44071</v>
      </c>
      <c r="B3547" s="411">
        <v>5400</v>
      </c>
      <c r="C3547" s="411">
        <v>5600</v>
      </c>
      <c r="D3547" s="412">
        <f t="shared" si="929"/>
        <v>5500</v>
      </c>
    </row>
    <row r="3548" spans="1:6" ht="15" customHeight="1" thickBot="1">
      <c r="A3548" s="415">
        <v>44074</v>
      </c>
      <c r="B3548" s="765" t="s">
        <v>62</v>
      </c>
      <c r="C3548" s="765"/>
      <c r="D3548" s="765"/>
      <c r="E3548" s="435">
        <f>AVERAGE($D$3528:D3548)</f>
        <v>5457.5</v>
      </c>
      <c r="F3548" s="435">
        <f>AVERAGE($D$3375:D3548)</f>
        <v>5790.251479289941</v>
      </c>
    </row>
    <row r="3549" spans="1:6" ht="15" customHeight="1">
      <c r="A3549" s="410">
        <v>44075</v>
      </c>
      <c r="B3549" s="411">
        <v>5400</v>
      </c>
      <c r="C3549" s="411">
        <v>5600</v>
      </c>
      <c r="D3549" s="421">
        <f t="shared" ref="D3549" si="930">AVERAGE(B3549:C3549)</f>
        <v>5500</v>
      </c>
    </row>
    <row r="3550" spans="1:6" ht="15" customHeight="1">
      <c r="A3550" s="410">
        <v>44076</v>
      </c>
      <c r="B3550" s="411">
        <v>5700</v>
      </c>
      <c r="C3550" s="411">
        <v>5800</v>
      </c>
      <c r="D3550" s="421">
        <f t="shared" ref="D3550" si="931">AVERAGE(B3550:C3550)</f>
        <v>5750</v>
      </c>
    </row>
    <row r="3551" spans="1:6" ht="15" customHeight="1">
      <c r="A3551" s="410">
        <v>44077</v>
      </c>
      <c r="B3551" s="411">
        <v>5700</v>
      </c>
      <c r="C3551" s="411">
        <v>5800</v>
      </c>
      <c r="D3551" s="421">
        <f t="shared" ref="D3551" si="932">AVERAGE(B3551:C3551)</f>
        <v>5750</v>
      </c>
    </row>
    <row r="3552" spans="1:6" ht="15" customHeight="1">
      <c r="A3552" s="410">
        <v>44078</v>
      </c>
      <c r="B3552" s="411">
        <v>5700</v>
      </c>
      <c r="C3552" s="411">
        <v>5800</v>
      </c>
      <c r="D3552" s="421">
        <f t="shared" ref="D3552" si="933">AVERAGE(B3552:C3552)</f>
        <v>5750</v>
      </c>
    </row>
    <row r="3553" spans="1:4" ht="15" customHeight="1">
      <c r="A3553" s="410">
        <v>44081</v>
      </c>
      <c r="B3553" s="478">
        <v>5700</v>
      </c>
      <c r="C3553" s="478">
        <v>5800</v>
      </c>
      <c r="D3553" s="421">
        <f t="shared" ref="D3553" si="934">AVERAGE(B3553:C3553)</f>
        <v>5750</v>
      </c>
    </row>
    <row r="3554" spans="1:4" ht="15" customHeight="1">
      <c r="A3554" s="410">
        <v>44082</v>
      </c>
      <c r="B3554" s="478">
        <v>5700</v>
      </c>
      <c r="C3554" s="478">
        <v>5800</v>
      </c>
      <c r="D3554" s="421">
        <f t="shared" ref="D3554:D3555" si="935">AVERAGE(B3554:C3554)</f>
        <v>5750</v>
      </c>
    </row>
    <row r="3555" spans="1:4" ht="15" customHeight="1">
      <c r="A3555" s="410">
        <v>44083</v>
      </c>
      <c r="B3555" s="411">
        <v>5700</v>
      </c>
      <c r="C3555" s="411">
        <v>5850</v>
      </c>
      <c r="D3555" s="412">
        <f t="shared" si="935"/>
        <v>5775</v>
      </c>
    </row>
    <row r="3556" spans="1:4" ht="15" customHeight="1">
      <c r="A3556" s="410">
        <v>44084</v>
      </c>
      <c r="B3556" s="411">
        <v>5700</v>
      </c>
      <c r="C3556" s="411">
        <v>5850</v>
      </c>
      <c r="D3556" s="412">
        <f t="shared" ref="D3556" si="936">AVERAGE(B3556:C3556)</f>
        <v>5775</v>
      </c>
    </row>
    <row r="3557" spans="1:4" ht="15" customHeight="1">
      <c r="A3557" s="410">
        <v>44085</v>
      </c>
      <c r="B3557" s="411">
        <v>5700</v>
      </c>
      <c r="C3557" s="411">
        <v>5900</v>
      </c>
      <c r="D3557" s="412">
        <f t="shared" ref="D3557" si="937">AVERAGE(B3557:C3557)</f>
        <v>5800</v>
      </c>
    </row>
    <row r="3558" spans="1:4" ht="15" customHeight="1">
      <c r="A3558" s="410">
        <v>44088</v>
      </c>
      <c r="B3558" s="411">
        <v>5700</v>
      </c>
      <c r="C3558" s="411">
        <v>5900</v>
      </c>
      <c r="D3558" s="412">
        <f t="shared" ref="D3558:D3561" si="938">AVERAGE(B3558:C3558)</f>
        <v>5800</v>
      </c>
    </row>
    <row r="3559" spans="1:4" ht="15" customHeight="1">
      <c r="A3559" s="410">
        <v>44089</v>
      </c>
      <c r="B3559" s="411">
        <v>5700</v>
      </c>
      <c r="C3559" s="411">
        <v>5900</v>
      </c>
      <c r="D3559" s="412">
        <f t="shared" si="938"/>
        <v>5800</v>
      </c>
    </row>
    <row r="3560" spans="1:4" ht="15" customHeight="1">
      <c r="A3560" s="410">
        <v>44090</v>
      </c>
      <c r="B3560" s="411">
        <v>5750</v>
      </c>
      <c r="C3560" s="411">
        <v>5900</v>
      </c>
      <c r="D3560" s="412">
        <f t="shared" si="938"/>
        <v>5825</v>
      </c>
    </row>
    <row r="3561" spans="1:4" ht="15" customHeight="1">
      <c r="A3561" s="410">
        <v>44091</v>
      </c>
      <c r="B3561" s="411">
        <v>5750</v>
      </c>
      <c r="C3561" s="411">
        <v>5900</v>
      </c>
      <c r="D3561" s="412">
        <f t="shared" si="938"/>
        <v>5825</v>
      </c>
    </row>
    <row r="3562" spans="1:4" ht="15" customHeight="1">
      <c r="A3562" s="410">
        <v>44092</v>
      </c>
      <c r="B3562" s="411">
        <v>5750</v>
      </c>
      <c r="C3562" s="411">
        <v>5900</v>
      </c>
      <c r="D3562" s="412">
        <f t="shared" ref="D3562" si="939">AVERAGE(B3562:C3562)</f>
        <v>5825</v>
      </c>
    </row>
    <row r="3563" spans="1:4" ht="15" customHeight="1">
      <c r="A3563" s="410">
        <v>44095</v>
      </c>
      <c r="B3563" s="411">
        <v>5750</v>
      </c>
      <c r="C3563" s="411">
        <v>5900</v>
      </c>
      <c r="D3563" s="412">
        <f t="shared" ref="D3563" si="940">AVERAGE(B3563:C3563)</f>
        <v>5825</v>
      </c>
    </row>
    <row r="3564" spans="1:4" ht="15" customHeight="1">
      <c r="A3564" s="410">
        <v>44096</v>
      </c>
      <c r="B3564" s="411">
        <v>5750</v>
      </c>
      <c r="C3564" s="411">
        <v>5900</v>
      </c>
      <c r="D3564" s="412">
        <f t="shared" ref="D3564" si="941">AVERAGE(B3564:C3564)</f>
        <v>5825</v>
      </c>
    </row>
    <row r="3565" spans="1:4" ht="15" customHeight="1">
      <c r="A3565" s="410">
        <v>44097</v>
      </c>
      <c r="B3565" s="411">
        <v>5750</v>
      </c>
      <c r="C3565" s="411">
        <v>5950</v>
      </c>
      <c r="D3565" s="412">
        <f t="shared" ref="D3565" si="942">AVERAGE(B3565:C3565)</f>
        <v>5850</v>
      </c>
    </row>
    <row r="3566" spans="1:4" ht="15" customHeight="1">
      <c r="A3566" s="410">
        <v>44098</v>
      </c>
      <c r="B3566" s="411">
        <v>5750</v>
      </c>
      <c r="C3566" s="411">
        <v>5950</v>
      </c>
      <c r="D3566" s="412">
        <f t="shared" ref="D3566" si="943">AVERAGE(B3566:C3566)</f>
        <v>5850</v>
      </c>
    </row>
    <row r="3567" spans="1:4" ht="15" customHeight="1">
      <c r="A3567" s="410">
        <v>44099</v>
      </c>
      <c r="B3567" s="411">
        <v>5800</v>
      </c>
      <c r="C3567" s="411">
        <v>5950</v>
      </c>
      <c r="D3567" s="412">
        <f t="shared" ref="D3567" si="944">AVERAGE(B3567:C3567)</f>
        <v>5875</v>
      </c>
    </row>
    <row r="3568" spans="1:4" ht="15" customHeight="1">
      <c r="A3568" s="410">
        <v>44102</v>
      </c>
      <c r="B3568" s="411">
        <v>5800</v>
      </c>
      <c r="C3568" s="411">
        <v>5950</v>
      </c>
      <c r="D3568" s="412">
        <f t="shared" ref="D3568" si="945">AVERAGE(B3568:C3568)</f>
        <v>5875</v>
      </c>
    </row>
    <row r="3569" spans="1:6" ht="15" customHeight="1">
      <c r="A3569" s="410">
        <v>44103</v>
      </c>
      <c r="B3569" s="411">
        <v>5800</v>
      </c>
      <c r="C3569" s="411">
        <v>5950</v>
      </c>
      <c r="D3569" s="412">
        <f t="shared" ref="D3569:D3572" si="946">AVERAGE(B3569:C3569)</f>
        <v>5875</v>
      </c>
    </row>
    <row r="3570" spans="1:6" ht="15" customHeight="1" thickBot="1">
      <c r="A3570" s="415">
        <v>44104</v>
      </c>
      <c r="B3570" s="416">
        <v>5800</v>
      </c>
      <c r="C3570" s="416">
        <v>6000</v>
      </c>
      <c r="D3570" s="417">
        <f t="shared" si="946"/>
        <v>5900</v>
      </c>
      <c r="E3570" s="435">
        <f>AVERAGE($D$3549:D3570)</f>
        <v>5797.727272727273</v>
      </c>
      <c r="F3570" s="435">
        <f>AVERAGE($D$3375:D3570)</f>
        <v>5791.1125654450261</v>
      </c>
    </row>
    <row r="3571" spans="1:6" ht="15" customHeight="1">
      <c r="A3571" s="410">
        <v>44105</v>
      </c>
      <c r="B3571" s="411">
        <v>5800</v>
      </c>
      <c r="C3571" s="411">
        <v>6000</v>
      </c>
      <c r="D3571" s="412">
        <f t="shared" si="946"/>
        <v>5900</v>
      </c>
    </row>
    <row r="3572" spans="1:6" ht="15" customHeight="1">
      <c r="A3572" s="410">
        <v>44106</v>
      </c>
      <c r="B3572" s="411">
        <v>5800</v>
      </c>
      <c r="C3572" s="411">
        <v>6000</v>
      </c>
      <c r="D3572" s="412">
        <f t="shared" si="946"/>
        <v>5900</v>
      </c>
    </row>
    <row r="3573" spans="1:6" ht="15" customHeight="1">
      <c r="A3573" s="410">
        <v>44109</v>
      </c>
      <c r="B3573" s="411">
        <v>5800</v>
      </c>
      <c r="C3573" s="411">
        <v>6000</v>
      </c>
      <c r="D3573" s="412">
        <f t="shared" ref="D3573" si="947">AVERAGE(B3573:C3573)</f>
        <v>5900</v>
      </c>
    </row>
    <row r="3574" spans="1:6" ht="15" customHeight="1">
      <c r="A3574" s="410">
        <v>44110</v>
      </c>
      <c r="B3574" s="411">
        <v>5800</v>
      </c>
      <c r="C3574" s="411">
        <v>6000</v>
      </c>
      <c r="D3574" s="412">
        <f t="shared" ref="D3574" si="948">AVERAGE(B3574:C3574)</f>
        <v>5900</v>
      </c>
    </row>
    <row r="3575" spans="1:6" ht="15" customHeight="1">
      <c r="A3575" s="410">
        <v>44111</v>
      </c>
      <c r="B3575" s="411">
        <v>5800</v>
      </c>
      <c r="C3575" s="411">
        <v>6000</v>
      </c>
      <c r="D3575" s="412">
        <f t="shared" ref="D3575" si="949">AVERAGE(B3575:C3575)</f>
        <v>5900</v>
      </c>
    </row>
    <row r="3576" spans="1:6" ht="15" customHeight="1">
      <c r="A3576" s="410">
        <v>44112</v>
      </c>
      <c r="B3576" s="411">
        <v>5800</v>
      </c>
      <c r="C3576" s="411">
        <v>6000</v>
      </c>
      <c r="D3576" s="412">
        <f t="shared" ref="D3576" si="950">AVERAGE(B3576:C3576)</f>
        <v>5900</v>
      </c>
    </row>
    <row r="3577" spans="1:6" ht="15" customHeight="1">
      <c r="A3577" s="410">
        <v>44113</v>
      </c>
      <c r="B3577" s="478">
        <v>5800</v>
      </c>
      <c r="C3577" s="478">
        <v>6000</v>
      </c>
      <c r="D3577" s="412">
        <f t="shared" ref="D3577" si="951">AVERAGE(B3577:C3577)</f>
        <v>5900</v>
      </c>
    </row>
    <row r="3578" spans="1:6" ht="15" customHeight="1">
      <c r="A3578" s="410">
        <v>44116</v>
      </c>
      <c r="B3578" s="411">
        <v>5800</v>
      </c>
      <c r="C3578" s="411">
        <v>6000</v>
      </c>
      <c r="D3578" s="412">
        <f t="shared" ref="D3578" si="952">AVERAGE(B3578:C3578)</f>
        <v>5900</v>
      </c>
    </row>
    <row r="3579" spans="1:6" ht="15" customHeight="1">
      <c r="A3579" s="410">
        <v>44117</v>
      </c>
      <c r="B3579" s="411">
        <v>5800</v>
      </c>
      <c r="C3579" s="411">
        <v>6000</v>
      </c>
      <c r="D3579" s="412">
        <f t="shared" ref="D3579" si="953">AVERAGE(B3579:C3579)</f>
        <v>5900</v>
      </c>
    </row>
    <row r="3580" spans="1:6" ht="15" customHeight="1">
      <c r="A3580" s="410">
        <v>44118</v>
      </c>
      <c r="B3580" s="411">
        <v>5800</v>
      </c>
      <c r="C3580" s="411">
        <v>6100</v>
      </c>
      <c r="D3580" s="412">
        <f t="shared" ref="D3580" si="954">AVERAGE(B3580:C3580)</f>
        <v>5950</v>
      </c>
    </row>
    <row r="3581" spans="1:6" ht="15" customHeight="1">
      <c r="A3581" s="410">
        <v>44119</v>
      </c>
      <c r="B3581" s="411">
        <v>5800</v>
      </c>
      <c r="C3581" s="411">
        <v>6100</v>
      </c>
      <c r="D3581" s="412">
        <f t="shared" ref="D3581" si="955">AVERAGE(B3581:C3581)</f>
        <v>5950</v>
      </c>
    </row>
    <row r="3582" spans="1:6" ht="15" customHeight="1">
      <c r="A3582" s="410">
        <v>44120</v>
      </c>
      <c r="B3582" s="411">
        <v>5800</v>
      </c>
      <c r="C3582" s="411">
        <v>6100</v>
      </c>
      <c r="D3582" s="412">
        <f t="shared" ref="D3582" si="956">AVERAGE(B3582:C3582)</f>
        <v>5950</v>
      </c>
    </row>
    <row r="3583" spans="1:6" ht="15" customHeight="1">
      <c r="A3583" s="410">
        <v>44123</v>
      </c>
      <c r="B3583" s="411">
        <v>5800</v>
      </c>
      <c r="C3583" s="411">
        <v>6100</v>
      </c>
      <c r="D3583" s="412">
        <f t="shared" ref="D3583" si="957">AVERAGE(B3583:C3583)</f>
        <v>5950</v>
      </c>
    </row>
    <row r="3584" spans="1:6" ht="15" customHeight="1">
      <c r="A3584" s="410">
        <v>44124</v>
      </c>
      <c r="B3584" s="411">
        <v>5800</v>
      </c>
      <c r="C3584" s="411">
        <v>6100</v>
      </c>
      <c r="D3584" s="412">
        <f t="shared" ref="D3584" si="958">AVERAGE(B3584:C3584)</f>
        <v>5950</v>
      </c>
    </row>
    <row r="3585" spans="1:9" ht="15" customHeight="1">
      <c r="A3585" s="410">
        <v>44125</v>
      </c>
      <c r="B3585" s="411">
        <v>5850</v>
      </c>
      <c r="C3585" s="411">
        <v>6150</v>
      </c>
      <c r="D3585" s="412">
        <f t="shared" ref="D3585" si="959">AVERAGE(B3585:C3585)</f>
        <v>6000</v>
      </c>
    </row>
    <row r="3586" spans="1:9" ht="15" customHeight="1">
      <c r="A3586" s="410">
        <v>44126</v>
      </c>
      <c r="B3586" s="411">
        <v>5850</v>
      </c>
      <c r="C3586" s="411">
        <v>6150</v>
      </c>
      <c r="D3586" s="412">
        <f t="shared" ref="D3586:D3587" si="960">AVERAGE(B3586:C3586)</f>
        <v>6000</v>
      </c>
    </row>
    <row r="3587" spans="1:9" ht="15" customHeight="1">
      <c r="A3587" s="410">
        <v>44127</v>
      </c>
      <c r="B3587" s="411">
        <v>5900</v>
      </c>
      <c r="C3587" s="411">
        <v>6200</v>
      </c>
      <c r="D3587" s="412">
        <f t="shared" si="960"/>
        <v>6050</v>
      </c>
    </row>
    <row r="3588" spans="1:9" ht="15" customHeight="1">
      <c r="A3588" s="410">
        <v>44130</v>
      </c>
      <c r="B3588" s="411">
        <v>5900</v>
      </c>
      <c r="C3588" s="411">
        <v>6200</v>
      </c>
      <c r="D3588" s="412">
        <f t="shared" ref="D3588" si="961">AVERAGE(B3588:C3588)</f>
        <v>6050</v>
      </c>
    </row>
    <row r="3589" spans="1:9" ht="15" customHeight="1">
      <c r="A3589" s="410">
        <v>44131</v>
      </c>
      <c r="B3589" s="411">
        <v>5900</v>
      </c>
      <c r="C3589" s="411">
        <v>6200</v>
      </c>
      <c r="D3589" s="412">
        <f t="shared" ref="D3589" si="962">AVERAGE(B3589:C3589)</f>
        <v>6050</v>
      </c>
    </row>
    <row r="3590" spans="1:9" ht="15" customHeight="1">
      <c r="A3590" s="410">
        <v>44132</v>
      </c>
      <c r="B3590" s="411">
        <v>5950</v>
      </c>
      <c r="C3590" s="411">
        <v>6225</v>
      </c>
      <c r="D3590" s="412">
        <f t="shared" ref="D3590" si="963">AVERAGE(B3590:C3590)</f>
        <v>6087.5</v>
      </c>
    </row>
    <row r="3591" spans="1:9" ht="15" customHeight="1">
      <c r="A3591" s="410">
        <v>44133</v>
      </c>
      <c r="B3591" s="411">
        <v>5950</v>
      </c>
      <c r="C3591" s="411">
        <v>6225</v>
      </c>
      <c r="D3591" s="412">
        <f t="shared" ref="D3591" si="964">AVERAGE(B3591:C3591)</f>
        <v>6087.5</v>
      </c>
    </row>
    <row r="3592" spans="1:9" ht="15" customHeight="1" thickBot="1">
      <c r="A3592" s="415">
        <v>44134</v>
      </c>
      <c r="B3592" s="416">
        <v>6000</v>
      </c>
      <c r="C3592" s="416">
        <v>6300</v>
      </c>
      <c r="D3592" s="417">
        <f t="shared" ref="D3592" si="965">AVERAGE(B3592:C3592)</f>
        <v>6150</v>
      </c>
      <c r="E3592" s="435">
        <f>AVERAGE($D$3571:D3592)</f>
        <v>5969.318181818182</v>
      </c>
      <c r="F3592" s="435">
        <f>AVERAGE($D$3375:D3592)</f>
        <v>5809.5187793427231</v>
      </c>
    </row>
    <row r="3593" spans="1:9" ht="15" customHeight="1">
      <c r="A3593" s="410">
        <v>44137</v>
      </c>
      <c r="B3593" s="411">
        <v>6000</v>
      </c>
      <c r="C3593" s="411">
        <v>6300</v>
      </c>
      <c r="D3593" s="421">
        <f t="shared" ref="D3593:D3594" si="966">AVERAGE(B3593:C3593)</f>
        <v>6150</v>
      </c>
    </row>
    <row r="3594" spans="1:9" ht="15" customHeight="1">
      <c r="A3594" s="410">
        <v>44138</v>
      </c>
      <c r="B3594" s="411">
        <v>6000</v>
      </c>
      <c r="C3594" s="411">
        <v>6300</v>
      </c>
      <c r="D3594" s="421">
        <f t="shared" si="966"/>
        <v>6150</v>
      </c>
      <c r="G3594" s="440"/>
      <c r="I3594" s="441"/>
    </row>
    <row r="3595" spans="1:9" ht="15" customHeight="1">
      <c r="A3595" s="410">
        <v>44139</v>
      </c>
      <c r="B3595" s="411">
        <v>6050</v>
      </c>
      <c r="C3595" s="411">
        <v>6300</v>
      </c>
      <c r="D3595" s="421">
        <f t="shared" ref="D3595" si="967">AVERAGE(B3595:C3595)</f>
        <v>6175</v>
      </c>
    </row>
    <row r="3596" spans="1:9" ht="15" customHeight="1">
      <c r="A3596" s="410">
        <v>44140</v>
      </c>
      <c r="B3596" s="411">
        <v>6050</v>
      </c>
      <c r="C3596" s="411">
        <v>6300</v>
      </c>
      <c r="D3596" s="421">
        <f t="shared" ref="D3596" si="968">AVERAGE(B3596:C3596)</f>
        <v>6175</v>
      </c>
    </row>
    <row r="3597" spans="1:9" ht="15" customHeight="1">
      <c r="A3597" s="410">
        <v>44141</v>
      </c>
      <c r="B3597" s="411">
        <v>6100</v>
      </c>
      <c r="C3597" s="411">
        <v>6350</v>
      </c>
      <c r="D3597" s="421">
        <f t="shared" ref="D3597" si="969">AVERAGE(B3597:C3597)</f>
        <v>6225</v>
      </c>
    </row>
    <row r="3598" spans="1:9" ht="15" customHeight="1">
      <c r="A3598" s="410">
        <v>44144</v>
      </c>
      <c r="B3598" s="411">
        <v>6100</v>
      </c>
      <c r="C3598" s="411">
        <v>6350</v>
      </c>
      <c r="D3598" s="421">
        <f t="shared" ref="D3598" si="970">AVERAGE(B3598:C3598)</f>
        <v>6225</v>
      </c>
    </row>
    <row r="3599" spans="1:9" ht="15" customHeight="1">
      <c r="A3599" s="410">
        <v>44145</v>
      </c>
      <c r="B3599" s="411">
        <v>6100</v>
      </c>
      <c r="C3599" s="411">
        <v>6350</v>
      </c>
      <c r="D3599" s="421">
        <f t="shared" ref="D3599" si="971">AVERAGE(B3599:C3599)</f>
        <v>6225</v>
      </c>
    </row>
    <row r="3600" spans="1:9" ht="15" customHeight="1">
      <c r="A3600" s="410">
        <v>44146</v>
      </c>
      <c r="B3600" s="411">
        <v>6100</v>
      </c>
      <c r="C3600" s="411">
        <v>6400</v>
      </c>
      <c r="D3600" s="421">
        <f t="shared" ref="D3600" si="972">AVERAGE(B3600:C3600)</f>
        <v>6250</v>
      </c>
    </row>
    <row r="3601" spans="1:6" ht="15" customHeight="1">
      <c r="A3601" s="410">
        <v>44147</v>
      </c>
      <c r="B3601" s="411">
        <v>6100</v>
      </c>
      <c r="C3601" s="411">
        <v>6400</v>
      </c>
      <c r="D3601" s="421">
        <f t="shared" ref="D3601" si="973">AVERAGE(B3601:C3601)</f>
        <v>6250</v>
      </c>
    </row>
    <row r="3602" spans="1:6" ht="15" customHeight="1">
      <c r="A3602" s="410">
        <v>44148</v>
      </c>
      <c r="B3602" s="411">
        <v>6150</v>
      </c>
      <c r="C3602" s="411">
        <v>6400</v>
      </c>
      <c r="D3602" s="421">
        <f t="shared" ref="D3602" si="974">AVERAGE(B3602:C3602)</f>
        <v>6275</v>
      </c>
    </row>
    <row r="3603" spans="1:6" ht="15" customHeight="1">
      <c r="A3603" s="410">
        <v>44151</v>
      </c>
      <c r="B3603" s="411">
        <v>6150</v>
      </c>
      <c r="C3603" s="411">
        <v>6400</v>
      </c>
      <c r="D3603" s="421">
        <f t="shared" ref="D3603" si="975">AVERAGE(B3603:C3603)</f>
        <v>6275</v>
      </c>
    </row>
    <row r="3604" spans="1:6" ht="15" customHeight="1">
      <c r="A3604" s="410">
        <v>44152</v>
      </c>
      <c r="B3604" s="411">
        <v>6150</v>
      </c>
      <c r="C3604" s="411">
        <v>6400</v>
      </c>
      <c r="D3604" s="421">
        <f t="shared" ref="D3604" si="976">AVERAGE(B3604:C3604)</f>
        <v>6275</v>
      </c>
    </row>
    <row r="3605" spans="1:6" ht="15" customHeight="1">
      <c r="A3605" s="410">
        <v>44153</v>
      </c>
      <c r="B3605" s="411">
        <v>6200</v>
      </c>
      <c r="C3605" s="411">
        <v>6400</v>
      </c>
      <c r="D3605" s="421">
        <f t="shared" ref="D3605:D3606" si="977">AVERAGE(B3605:C3605)</f>
        <v>6300</v>
      </c>
    </row>
    <row r="3606" spans="1:6" ht="15" customHeight="1">
      <c r="A3606" s="410">
        <v>44154</v>
      </c>
      <c r="B3606" s="411">
        <v>6200</v>
      </c>
      <c r="C3606" s="411">
        <v>6400</v>
      </c>
      <c r="D3606" s="412">
        <f t="shared" si="977"/>
        <v>6300</v>
      </c>
    </row>
    <row r="3607" spans="1:6" ht="15" customHeight="1">
      <c r="A3607" s="410">
        <v>44155</v>
      </c>
      <c r="B3607" s="411">
        <v>6200</v>
      </c>
      <c r="C3607" s="411">
        <v>6400</v>
      </c>
      <c r="D3607" s="412">
        <f t="shared" ref="D3607" si="978">AVERAGE(B3607:C3607)</f>
        <v>6300</v>
      </c>
    </row>
    <row r="3608" spans="1:6" ht="15" customHeight="1">
      <c r="A3608" s="410">
        <v>44158</v>
      </c>
      <c r="B3608" s="411">
        <v>6200</v>
      </c>
      <c r="C3608" s="411">
        <v>6400</v>
      </c>
      <c r="D3608" s="412">
        <f t="shared" ref="D3608" si="979">AVERAGE(B3608:C3608)</f>
        <v>6300</v>
      </c>
    </row>
    <row r="3609" spans="1:6" ht="15" customHeight="1">
      <c r="A3609" s="410">
        <v>44159</v>
      </c>
      <c r="B3609" s="478">
        <v>6200</v>
      </c>
      <c r="C3609" s="478">
        <v>6400</v>
      </c>
      <c r="D3609" s="412">
        <f t="shared" ref="D3609" si="980">AVERAGE(B3609:C3609)</f>
        <v>6300</v>
      </c>
    </row>
    <row r="3610" spans="1:6" ht="15" customHeight="1">
      <c r="A3610" s="410">
        <v>44160</v>
      </c>
      <c r="B3610" s="411">
        <v>6200</v>
      </c>
      <c r="C3610" s="411">
        <v>6400</v>
      </c>
      <c r="D3610" s="412">
        <f t="shared" ref="D3610" si="981">AVERAGE(B3610:C3610)</f>
        <v>6300</v>
      </c>
    </row>
    <row r="3611" spans="1:6" ht="15" customHeight="1">
      <c r="A3611" s="410">
        <v>44161</v>
      </c>
      <c r="B3611" s="411">
        <v>6200</v>
      </c>
      <c r="C3611" s="411">
        <v>6400</v>
      </c>
      <c r="D3611" s="412">
        <f t="shared" ref="D3611" si="982">AVERAGE(B3611:C3611)</f>
        <v>6300</v>
      </c>
    </row>
    <row r="3612" spans="1:6" ht="15" customHeight="1">
      <c r="A3612" s="410">
        <v>44162</v>
      </c>
      <c r="B3612" s="411">
        <v>6200</v>
      </c>
      <c r="C3612" s="411">
        <v>6400</v>
      </c>
      <c r="D3612" s="412">
        <f t="shared" ref="D3612" si="983">AVERAGE(B3612:C3612)</f>
        <v>6300</v>
      </c>
    </row>
    <row r="3613" spans="1:6" ht="15" customHeight="1" thickBot="1">
      <c r="A3613" s="415">
        <v>44165</v>
      </c>
      <c r="B3613" s="416">
        <v>6200</v>
      </c>
      <c r="C3613" s="416">
        <v>6400</v>
      </c>
      <c r="D3613" s="417">
        <f t="shared" ref="D3613" si="984">AVERAGE(B3613:C3613)</f>
        <v>6300</v>
      </c>
      <c r="E3613" s="435">
        <f>AVERAGE($D$3593:D3613)</f>
        <v>6254.7619047619046</v>
      </c>
      <c r="F3613" s="435">
        <f>AVERAGE($D$3375:D3613)</f>
        <v>5849.4764957264961</v>
      </c>
    </row>
    <row r="3614" spans="1:6" ht="15" customHeight="1">
      <c r="A3614" s="410">
        <v>44166</v>
      </c>
      <c r="B3614" s="411">
        <v>6200</v>
      </c>
      <c r="C3614" s="411">
        <v>6400</v>
      </c>
      <c r="D3614" s="421">
        <f t="shared" ref="D3614" si="985">AVERAGE(B3614:C3614)</f>
        <v>6300</v>
      </c>
    </row>
    <row r="3615" spans="1:6" ht="15" customHeight="1">
      <c r="A3615" s="410">
        <v>44167</v>
      </c>
      <c r="B3615" s="411">
        <v>6200</v>
      </c>
      <c r="C3615" s="411">
        <v>6400</v>
      </c>
      <c r="D3615" s="421">
        <f t="shared" ref="D3615" si="986">AVERAGE(B3615:C3615)</f>
        <v>6300</v>
      </c>
    </row>
    <row r="3616" spans="1:6" ht="15" customHeight="1">
      <c r="A3616" s="410">
        <v>44168</v>
      </c>
      <c r="B3616" s="411">
        <v>6200</v>
      </c>
      <c r="C3616" s="411">
        <v>6400</v>
      </c>
      <c r="D3616" s="421">
        <f t="shared" ref="D3616:D3618" si="987">AVERAGE(B3616:C3616)</f>
        <v>6300</v>
      </c>
    </row>
    <row r="3617" spans="1:4" ht="15" customHeight="1">
      <c r="A3617" s="410">
        <v>44169</v>
      </c>
      <c r="B3617" s="411">
        <v>6200</v>
      </c>
      <c r="C3617" s="411">
        <v>6400</v>
      </c>
      <c r="D3617" s="412">
        <f t="shared" si="987"/>
        <v>6300</v>
      </c>
    </row>
    <row r="3618" spans="1:4" ht="15" customHeight="1">
      <c r="A3618" s="3">
        <v>44172</v>
      </c>
      <c r="B3618" s="411">
        <v>6200</v>
      </c>
      <c r="C3618" s="411">
        <v>6400</v>
      </c>
      <c r="D3618" s="412">
        <f t="shared" si="987"/>
        <v>6300</v>
      </c>
    </row>
    <row r="3619" spans="1:4" ht="15" customHeight="1">
      <c r="A3619" s="3">
        <v>44173</v>
      </c>
      <c r="B3619" s="411">
        <v>6200</v>
      </c>
      <c r="C3619" s="411">
        <v>6400</v>
      </c>
      <c r="D3619" s="412">
        <f t="shared" ref="D3619:D3620" si="988">AVERAGE(B3619:C3619)</f>
        <v>6300</v>
      </c>
    </row>
    <row r="3620" spans="1:4" ht="15" customHeight="1">
      <c r="A3620" s="3">
        <v>44174</v>
      </c>
      <c r="B3620" s="478">
        <v>6300</v>
      </c>
      <c r="C3620" s="478">
        <v>6500</v>
      </c>
      <c r="D3620" s="412">
        <f t="shared" si="988"/>
        <v>6400</v>
      </c>
    </row>
    <row r="3621" spans="1:4" ht="15" customHeight="1">
      <c r="A3621" s="3">
        <v>44175</v>
      </c>
      <c r="B3621" s="411">
        <v>6300</v>
      </c>
      <c r="C3621" s="411">
        <v>6500</v>
      </c>
      <c r="D3621" s="412">
        <f t="shared" ref="D3621" si="989">AVERAGE(B3621:C3621)</f>
        <v>6400</v>
      </c>
    </row>
    <row r="3622" spans="1:4" ht="15" customHeight="1">
      <c r="A3622" s="3">
        <v>44176</v>
      </c>
      <c r="B3622" s="411">
        <v>6350</v>
      </c>
      <c r="C3622" s="411">
        <v>6550</v>
      </c>
      <c r="D3622" s="412">
        <f t="shared" ref="D3622" si="990">AVERAGE(B3622:C3622)</f>
        <v>6450</v>
      </c>
    </row>
    <row r="3623" spans="1:4" ht="15" customHeight="1">
      <c r="A3623" s="3">
        <v>44179</v>
      </c>
      <c r="B3623" s="411">
        <v>6350</v>
      </c>
      <c r="C3623" s="411">
        <v>6550</v>
      </c>
      <c r="D3623" s="412">
        <f t="shared" ref="D3623" si="991">AVERAGE(B3623:C3623)</f>
        <v>6450</v>
      </c>
    </row>
    <row r="3624" spans="1:4" ht="15" customHeight="1">
      <c r="A3624" s="3">
        <v>44180</v>
      </c>
      <c r="B3624" s="411">
        <v>6350</v>
      </c>
      <c r="C3624" s="411">
        <v>6550</v>
      </c>
      <c r="D3624" s="412">
        <f t="shared" ref="D3624" si="992">AVERAGE(B3624:C3624)</f>
        <v>6450</v>
      </c>
    </row>
    <row r="3625" spans="1:4" ht="15" customHeight="1">
      <c r="A3625" s="3">
        <v>44181</v>
      </c>
      <c r="B3625" s="411">
        <v>6450</v>
      </c>
      <c r="C3625" s="411">
        <v>6750</v>
      </c>
      <c r="D3625" s="412">
        <f t="shared" ref="D3625" si="993">AVERAGE(B3625:C3625)</f>
        <v>6600</v>
      </c>
    </row>
    <row r="3626" spans="1:4" ht="15" customHeight="1">
      <c r="A3626" s="3">
        <v>44182</v>
      </c>
      <c r="B3626" s="411">
        <v>6450</v>
      </c>
      <c r="C3626" s="411">
        <v>6750</v>
      </c>
      <c r="D3626" s="412">
        <f t="shared" ref="D3626" si="994">AVERAGE(B3626:C3626)</f>
        <v>6600</v>
      </c>
    </row>
    <row r="3627" spans="1:4" ht="15" customHeight="1">
      <c r="A3627" s="3">
        <v>44183</v>
      </c>
      <c r="B3627" s="411">
        <v>6600</v>
      </c>
      <c r="C3627" s="411">
        <v>6950</v>
      </c>
      <c r="D3627" s="412">
        <f t="shared" ref="D3627" si="995">AVERAGE(B3627:C3627)</f>
        <v>6775</v>
      </c>
    </row>
    <row r="3628" spans="1:4" ht="15" customHeight="1">
      <c r="A3628" s="3">
        <v>44186</v>
      </c>
      <c r="B3628" s="411">
        <v>6600</v>
      </c>
      <c r="C3628" s="411">
        <v>6950</v>
      </c>
      <c r="D3628" s="412">
        <f t="shared" ref="D3628" si="996">AVERAGE(B3628:C3628)</f>
        <v>6775</v>
      </c>
    </row>
    <row r="3629" spans="1:4" ht="15" customHeight="1">
      <c r="A3629" s="3">
        <v>44187</v>
      </c>
      <c r="B3629" s="411">
        <v>6600</v>
      </c>
      <c r="C3629" s="411">
        <v>6950</v>
      </c>
      <c r="D3629" s="412">
        <f t="shared" ref="D3629" si="997">AVERAGE(B3629:C3629)</f>
        <v>6775</v>
      </c>
    </row>
    <row r="3630" spans="1:4" ht="15" customHeight="1">
      <c r="A3630" s="3">
        <v>44188</v>
      </c>
      <c r="B3630" s="411">
        <v>6800</v>
      </c>
      <c r="C3630" s="411">
        <v>6975</v>
      </c>
      <c r="D3630" s="412">
        <f t="shared" ref="D3630" si="998">AVERAGE(B3630:C3630)</f>
        <v>6887.5</v>
      </c>
    </row>
    <row r="3631" spans="1:4" ht="15" customHeight="1">
      <c r="A3631" s="3">
        <v>44189</v>
      </c>
      <c r="B3631" s="411">
        <v>6800</v>
      </c>
      <c r="C3631" s="411">
        <v>6975</v>
      </c>
      <c r="D3631" s="412">
        <f>AVERAGE(B3631:C3631)</f>
        <v>6887.5</v>
      </c>
    </row>
    <row r="3632" spans="1:4" ht="15" customHeight="1">
      <c r="A3632" s="3">
        <v>44190</v>
      </c>
      <c r="B3632" s="763" t="s">
        <v>62</v>
      </c>
      <c r="C3632" s="763"/>
      <c r="D3632" s="763"/>
    </row>
    <row r="3633" spans="1:6" ht="15" customHeight="1">
      <c r="A3633" s="3">
        <v>44193</v>
      </c>
      <c r="B3633" s="763"/>
      <c r="C3633" s="763"/>
      <c r="D3633" s="763"/>
    </row>
    <row r="3634" spans="1:6" ht="15" customHeight="1">
      <c r="A3634" s="3">
        <v>44194</v>
      </c>
      <c r="B3634" s="411">
        <v>6800</v>
      </c>
      <c r="C3634" s="411">
        <v>6975</v>
      </c>
      <c r="D3634" s="412">
        <f t="shared" ref="D3634:D3640" si="999">AVERAGE(B3634:C3634)</f>
        <v>6887.5</v>
      </c>
    </row>
    <row r="3635" spans="1:6" ht="15" customHeight="1">
      <c r="A3635" s="3">
        <v>44195</v>
      </c>
      <c r="B3635" s="411">
        <v>6800</v>
      </c>
      <c r="C3635" s="411">
        <v>6975</v>
      </c>
      <c r="D3635" s="412">
        <f t="shared" si="999"/>
        <v>6887.5</v>
      </c>
    </row>
    <row r="3636" spans="1:6" ht="15" customHeight="1" thickBot="1">
      <c r="A3636" s="415">
        <v>44196</v>
      </c>
      <c r="B3636" s="416">
        <v>6800</v>
      </c>
      <c r="C3636" s="416">
        <v>6975</v>
      </c>
      <c r="D3636" s="417">
        <f t="shared" si="999"/>
        <v>6887.5</v>
      </c>
      <c r="E3636" s="435">
        <f>AVERAGE($D$3614:D3636)</f>
        <v>6567.2619047619046</v>
      </c>
      <c r="F3636" s="435">
        <f>AVERAGE($D$3375:D3636)</f>
        <v>5908.588235294118</v>
      </c>
    </row>
    <row r="3637" spans="1:6" ht="15" customHeight="1">
      <c r="A3637" s="410">
        <v>44200</v>
      </c>
      <c r="B3637" s="411">
        <v>6800</v>
      </c>
      <c r="C3637" s="411">
        <v>6975</v>
      </c>
      <c r="D3637" s="412">
        <f t="shared" si="999"/>
        <v>6887.5</v>
      </c>
    </row>
    <row r="3638" spans="1:6" ht="15" customHeight="1">
      <c r="A3638" s="410">
        <v>44201</v>
      </c>
      <c r="B3638" s="411">
        <v>6800</v>
      </c>
      <c r="C3638" s="411">
        <v>6975</v>
      </c>
      <c r="D3638" s="412">
        <f t="shared" si="999"/>
        <v>6887.5</v>
      </c>
    </row>
    <row r="3639" spans="1:6" ht="15" customHeight="1">
      <c r="A3639" s="410">
        <v>44202</v>
      </c>
      <c r="B3639" s="411">
        <v>7000</v>
      </c>
      <c r="C3639" s="411">
        <v>7200</v>
      </c>
      <c r="D3639" s="412">
        <f t="shared" si="999"/>
        <v>7100</v>
      </c>
    </row>
    <row r="3640" spans="1:6" ht="15" customHeight="1">
      <c r="A3640" s="410">
        <v>44203</v>
      </c>
      <c r="B3640" s="411">
        <v>7000</v>
      </c>
      <c r="C3640" s="411">
        <v>7200</v>
      </c>
      <c r="D3640" s="412">
        <f t="shared" si="999"/>
        <v>7100</v>
      </c>
    </row>
    <row r="3641" spans="1:6" ht="15" customHeight="1">
      <c r="A3641" s="410">
        <v>44204</v>
      </c>
      <c r="B3641" s="411">
        <v>7100</v>
      </c>
      <c r="C3641" s="411">
        <v>7300</v>
      </c>
      <c r="D3641" s="412">
        <f t="shared" ref="D3641:D3642" si="1000">AVERAGE(B3641:C3641)</f>
        <v>7200</v>
      </c>
    </row>
    <row r="3642" spans="1:6" ht="15" customHeight="1">
      <c r="A3642" s="410">
        <v>44207</v>
      </c>
      <c r="B3642" s="411">
        <v>7100</v>
      </c>
      <c r="C3642" s="411">
        <v>7300</v>
      </c>
      <c r="D3642" s="412">
        <f t="shared" si="1000"/>
        <v>7200</v>
      </c>
    </row>
    <row r="3643" spans="1:6" ht="15" customHeight="1">
      <c r="A3643" s="410">
        <v>44208</v>
      </c>
      <c r="B3643" s="411">
        <v>7100</v>
      </c>
      <c r="C3643" s="411">
        <v>7300</v>
      </c>
      <c r="D3643" s="412">
        <f t="shared" ref="D3643:D3644" si="1001">AVERAGE(B3643:C3643)</f>
        <v>7200</v>
      </c>
    </row>
    <row r="3644" spans="1:6" ht="15" customHeight="1">
      <c r="A3644" s="410">
        <v>44209</v>
      </c>
      <c r="B3644" s="411">
        <v>7500</v>
      </c>
      <c r="C3644" s="411">
        <v>7700</v>
      </c>
      <c r="D3644" s="412">
        <f t="shared" si="1001"/>
        <v>7600</v>
      </c>
    </row>
    <row r="3645" spans="1:6" ht="15" customHeight="1">
      <c r="A3645" s="410">
        <v>44210</v>
      </c>
      <c r="B3645" s="411">
        <v>7500</v>
      </c>
      <c r="C3645" s="411">
        <v>7700</v>
      </c>
      <c r="D3645" s="412">
        <f t="shared" ref="D3645" si="1002">AVERAGE(B3645:C3645)</f>
        <v>7600</v>
      </c>
    </row>
    <row r="3646" spans="1:6" ht="15" customHeight="1">
      <c r="A3646" s="410">
        <v>44211</v>
      </c>
      <c r="B3646" s="411">
        <v>7700</v>
      </c>
      <c r="C3646" s="411">
        <v>7900</v>
      </c>
      <c r="D3646" s="412">
        <f t="shared" ref="D3646" si="1003">AVERAGE(B3646:C3646)</f>
        <v>7800</v>
      </c>
    </row>
    <row r="3647" spans="1:6" ht="15" customHeight="1">
      <c r="A3647" s="410">
        <v>44214</v>
      </c>
      <c r="B3647" s="411">
        <v>7700</v>
      </c>
      <c r="C3647" s="411">
        <v>7900</v>
      </c>
      <c r="D3647" s="412">
        <f t="shared" ref="D3647" si="1004">AVERAGE(B3647:C3647)</f>
        <v>7800</v>
      </c>
    </row>
    <row r="3648" spans="1:6" ht="15" customHeight="1">
      <c r="A3648" s="410">
        <v>44215</v>
      </c>
      <c r="B3648" s="411">
        <v>7700</v>
      </c>
      <c r="C3648" s="411">
        <v>7900</v>
      </c>
      <c r="D3648" s="412">
        <f t="shared" ref="D3648" si="1005">AVERAGE(B3648:C3648)</f>
        <v>7800</v>
      </c>
    </row>
    <row r="3649" spans="1:6" ht="15" customHeight="1">
      <c r="A3649" s="410">
        <v>44216</v>
      </c>
      <c r="B3649" s="411">
        <v>7800</v>
      </c>
      <c r="C3649" s="411">
        <v>8100</v>
      </c>
      <c r="D3649" s="412">
        <f t="shared" ref="D3649" si="1006">AVERAGE(B3649:C3649)</f>
        <v>7950</v>
      </c>
    </row>
    <row r="3650" spans="1:6" ht="15" customHeight="1">
      <c r="A3650" s="410">
        <v>44217</v>
      </c>
      <c r="B3650" s="411">
        <v>7800</v>
      </c>
      <c r="C3650" s="411">
        <v>8100</v>
      </c>
      <c r="D3650" s="412">
        <f t="shared" ref="D3650" si="1007">AVERAGE(B3650:C3650)</f>
        <v>7950</v>
      </c>
    </row>
    <row r="3651" spans="1:6" ht="15" customHeight="1">
      <c r="A3651" s="410">
        <v>44218</v>
      </c>
      <c r="B3651" s="411">
        <v>8000</v>
      </c>
      <c r="C3651" s="411">
        <v>8350</v>
      </c>
      <c r="D3651" s="412">
        <f t="shared" ref="D3651" si="1008">AVERAGE(B3651:C3651)</f>
        <v>8175</v>
      </c>
    </row>
    <row r="3652" spans="1:6" ht="15" customHeight="1">
      <c r="A3652" s="410">
        <v>44221</v>
      </c>
      <c r="B3652" s="411">
        <v>7800</v>
      </c>
      <c r="C3652" s="411">
        <v>8100</v>
      </c>
      <c r="D3652" s="412">
        <f t="shared" ref="D3652" si="1009">AVERAGE(B3652:C3652)</f>
        <v>7950</v>
      </c>
    </row>
    <row r="3653" spans="1:6" ht="15" customHeight="1">
      <c r="A3653" s="410">
        <v>44222</v>
      </c>
      <c r="B3653" s="411">
        <v>7800</v>
      </c>
      <c r="C3653" s="411">
        <v>8100</v>
      </c>
      <c r="D3653" s="412">
        <f t="shared" ref="D3653" si="1010">AVERAGE(B3653:C3653)</f>
        <v>7950</v>
      </c>
    </row>
    <row r="3654" spans="1:6" ht="15" customHeight="1">
      <c r="A3654" s="410">
        <v>44223</v>
      </c>
      <c r="B3654" s="411">
        <v>8250</v>
      </c>
      <c r="C3654" s="411">
        <v>8500</v>
      </c>
      <c r="D3654" s="412">
        <f t="shared" ref="D3654" si="1011">AVERAGE(B3654:C3654)</f>
        <v>8375</v>
      </c>
    </row>
    <row r="3655" spans="1:6" ht="15" customHeight="1">
      <c r="A3655" s="410">
        <v>44224</v>
      </c>
      <c r="B3655" s="411">
        <v>8250</v>
      </c>
      <c r="C3655" s="411">
        <v>8500</v>
      </c>
      <c r="D3655" s="412">
        <f t="shared" ref="D3655:D3657" si="1012">AVERAGE(B3655:C3655)</f>
        <v>8375</v>
      </c>
    </row>
    <row r="3656" spans="1:6" ht="15" customHeight="1" thickBot="1">
      <c r="A3656" s="415">
        <v>44225</v>
      </c>
      <c r="B3656" s="416">
        <v>8500</v>
      </c>
      <c r="C3656" s="416">
        <v>8900</v>
      </c>
      <c r="D3656" s="417">
        <f t="shared" si="1012"/>
        <v>8700</v>
      </c>
      <c r="E3656" s="435">
        <f>AVERAGE($D$3637:D3656)</f>
        <v>7680</v>
      </c>
      <c r="F3656" s="435">
        <f>AVERAGE($D$3637:D3656)</f>
        <v>7680</v>
      </c>
    </row>
    <row r="3657" spans="1:6" ht="15" customHeight="1">
      <c r="A3657" s="410">
        <v>44228</v>
      </c>
      <c r="B3657" s="411">
        <v>8500</v>
      </c>
      <c r="C3657" s="411">
        <v>8900</v>
      </c>
      <c r="D3657" s="412">
        <f t="shared" si="1012"/>
        <v>8700</v>
      </c>
    </row>
    <row r="3658" spans="1:6" ht="15" customHeight="1">
      <c r="A3658" s="410">
        <v>44229</v>
      </c>
      <c r="B3658" s="411">
        <v>8500</v>
      </c>
      <c r="C3658" s="411">
        <v>8900</v>
      </c>
      <c r="D3658" s="412">
        <f t="shared" ref="D3658" si="1013">AVERAGE(B3658:C3658)</f>
        <v>8700</v>
      </c>
      <c r="E3658" s="404"/>
      <c r="F3658" s="404"/>
    </row>
    <row r="3659" spans="1:6" ht="15" customHeight="1">
      <c r="A3659" s="410">
        <v>44230</v>
      </c>
      <c r="B3659" s="411">
        <v>8650</v>
      </c>
      <c r="C3659" s="411">
        <v>8900</v>
      </c>
      <c r="D3659" s="412">
        <f t="shared" ref="D3659" si="1014">AVERAGE(B3659:C3659)</f>
        <v>8775</v>
      </c>
    </row>
    <row r="3660" spans="1:6" ht="15" customHeight="1">
      <c r="A3660" s="410">
        <v>44231</v>
      </c>
      <c r="B3660" s="411">
        <v>8650</v>
      </c>
      <c r="C3660" s="411">
        <v>8900</v>
      </c>
      <c r="D3660" s="412">
        <f t="shared" ref="D3660" si="1015">AVERAGE(B3660:C3660)</f>
        <v>8775</v>
      </c>
    </row>
    <row r="3661" spans="1:6" ht="15" customHeight="1">
      <c r="A3661" s="410">
        <v>44232</v>
      </c>
      <c r="B3661" s="411">
        <v>8750</v>
      </c>
      <c r="C3661" s="411">
        <v>9000</v>
      </c>
      <c r="D3661" s="412">
        <f t="shared" ref="D3661" si="1016">AVERAGE(B3661:C3661)</f>
        <v>8875</v>
      </c>
    </row>
    <row r="3662" spans="1:6" ht="15" customHeight="1">
      <c r="A3662" s="410">
        <v>44235</v>
      </c>
      <c r="B3662" s="411">
        <v>8750</v>
      </c>
      <c r="C3662" s="411">
        <v>9000</v>
      </c>
      <c r="D3662" s="412">
        <f t="shared" ref="D3662" si="1017">AVERAGE(B3662:C3662)</f>
        <v>8875</v>
      </c>
    </row>
    <row r="3663" spans="1:6" ht="15" customHeight="1">
      <c r="A3663" s="410">
        <v>44236</v>
      </c>
      <c r="B3663" s="411">
        <v>8750</v>
      </c>
      <c r="C3663" s="411">
        <v>9000</v>
      </c>
      <c r="D3663" s="412">
        <f t="shared" ref="D3663" si="1018">AVERAGE(B3663:C3663)</f>
        <v>8875</v>
      </c>
    </row>
    <row r="3664" spans="1:6" ht="15" customHeight="1">
      <c r="A3664" s="410">
        <v>44237</v>
      </c>
      <c r="B3664" s="411">
        <v>8900</v>
      </c>
      <c r="C3664" s="411">
        <v>9200</v>
      </c>
      <c r="D3664" s="412">
        <f t="shared" ref="D3664" si="1019">AVERAGE(B3664:C3664)</f>
        <v>9050</v>
      </c>
    </row>
    <row r="3665" spans="1:6" ht="15" customHeight="1">
      <c r="A3665" s="410">
        <v>44238</v>
      </c>
      <c r="B3665" s="411">
        <v>8900</v>
      </c>
      <c r="C3665" s="411">
        <v>9200</v>
      </c>
      <c r="D3665" s="412">
        <f t="shared" ref="D3665" si="1020">AVERAGE(B3665:C3665)</f>
        <v>9050</v>
      </c>
    </row>
    <row r="3666" spans="1:6" ht="15" customHeight="1">
      <c r="A3666" s="410">
        <v>44239</v>
      </c>
      <c r="B3666" s="411">
        <v>8900</v>
      </c>
      <c r="C3666" s="411">
        <v>9200</v>
      </c>
      <c r="D3666" s="412">
        <f t="shared" ref="D3666" si="1021">AVERAGE(B3666:C3666)</f>
        <v>9050</v>
      </c>
    </row>
    <row r="3667" spans="1:6" ht="15" customHeight="1">
      <c r="A3667" s="410">
        <v>44242</v>
      </c>
      <c r="B3667" s="411">
        <v>8900</v>
      </c>
      <c r="C3667" s="411">
        <v>9200</v>
      </c>
      <c r="D3667" s="412">
        <f t="shared" ref="D3667" si="1022">AVERAGE(B3667:C3667)</f>
        <v>9050</v>
      </c>
    </row>
    <row r="3668" spans="1:6" ht="15" customHeight="1">
      <c r="A3668" s="410">
        <v>44243</v>
      </c>
      <c r="B3668" s="411">
        <v>8900</v>
      </c>
      <c r="C3668" s="411">
        <v>9200</v>
      </c>
      <c r="D3668" s="412">
        <f t="shared" ref="D3668" si="1023">AVERAGE(B3668:C3668)</f>
        <v>9050</v>
      </c>
    </row>
    <row r="3669" spans="1:6" ht="15" customHeight="1">
      <c r="A3669" s="410">
        <v>44244</v>
      </c>
      <c r="B3669" s="411">
        <v>8900</v>
      </c>
      <c r="C3669" s="411">
        <v>9200</v>
      </c>
      <c r="D3669" s="412">
        <f t="shared" ref="D3669" si="1024">AVERAGE(B3669:C3669)</f>
        <v>9050</v>
      </c>
    </row>
    <row r="3670" spans="1:6" ht="15" customHeight="1">
      <c r="A3670" s="410">
        <v>44245</v>
      </c>
      <c r="B3670" s="411">
        <v>8900</v>
      </c>
      <c r="C3670" s="411">
        <v>9200</v>
      </c>
      <c r="D3670" s="412">
        <f t="shared" ref="D3670" si="1025">AVERAGE(B3670:C3670)</f>
        <v>9050</v>
      </c>
    </row>
    <row r="3671" spans="1:6" ht="15" customHeight="1">
      <c r="A3671" s="410">
        <v>44246</v>
      </c>
      <c r="B3671" s="411">
        <v>9100</v>
      </c>
      <c r="C3671" s="411">
        <v>9200</v>
      </c>
      <c r="D3671" s="412">
        <f t="shared" ref="D3671" si="1026">AVERAGE(B3671:C3671)</f>
        <v>9150</v>
      </c>
    </row>
    <row r="3672" spans="1:6" ht="15" customHeight="1">
      <c r="A3672" s="410">
        <v>44249</v>
      </c>
      <c r="B3672" s="411">
        <v>9100</v>
      </c>
      <c r="C3672" s="411">
        <v>9200</v>
      </c>
      <c r="D3672" s="412">
        <f t="shared" ref="D3672" si="1027">AVERAGE(B3672:C3672)</f>
        <v>9150</v>
      </c>
    </row>
    <row r="3673" spans="1:6" ht="15" customHeight="1">
      <c r="A3673" s="410">
        <v>44250</v>
      </c>
      <c r="B3673" s="411">
        <v>9100</v>
      </c>
      <c r="C3673" s="411">
        <v>9200</v>
      </c>
      <c r="D3673" s="412">
        <f t="shared" ref="D3673" si="1028">AVERAGE(B3673:C3673)</f>
        <v>9150</v>
      </c>
    </row>
    <row r="3674" spans="1:6" ht="15" customHeight="1">
      <c r="A3674" s="410">
        <v>44251</v>
      </c>
      <c r="B3674" s="411">
        <v>9400</v>
      </c>
      <c r="C3674" s="411">
        <v>9500</v>
      </c>
      <c r="D3674" s="412">
        <f t="shared" ref="D3674:D3677" si="1029">AVERAGE(B3674:C3674)</f>
        <v>9450</v>
      </c>
    </row>
    <row r="3675" spans="1:6" ht="15" customHeight="1">
      <c r="A3675" s="410">
        <v>44252</v>
      </c>
      <c r="B3675" s="411">
        <v>9400</v>
      </c>
      <c r="C3675" s="411">
        <v>9500</v>
      </c>
      <c r="D3675" s="412">
        <f t="shared" si="1029"/>
        <v>9450</v>
      </c>
    </row>
    <row r="3676" spans="1:6" ht="15" customHeight="1" thickBot="1">
      <c r="A3676" s="415">
        <v>44253</v>
      </c>
      <c r="B3676" s="416">
        <v>9800</v>
      </c>
      <c r="C3676" s="416">
        <v>10000</v>
      </c>
      <c r="D3676" s="417">
        <f t="shared" ref="D3676" si="1030">AVERAGE(B3676:C3676)</f>
        <v>9900</v>
      </c>
      <c r="E3676" s="435">
        <f>AVERAGE($D$3657:D3676)</f>
        <v>9058.75</v>
      </c>
      <c r="F3676" s="435">
        <f>AVERAGE($D$3637:D3676)</f>
        <v>8369.375</v>
      </c>
    </row>
    <row r="3677" spans="1:6" ht="15" customHeight="1">
      <c r="A3677" s="3">
        <v>44256</v>
      </c>
      <c r="B3677" s="411">
        <v>9800</v>
      </c>
      <c r="C3677" s="411">
        <v>10000</v>
      </c>
      <c r="D3677" s="412">
        <f t="shared" si="1029"/>
        <v>9900</v>
      </c>
    </row>
    <row r="3678" spans="1:6" ht="15" customHeight="1">
      <c r="A3678" s="3">
        <v>44257</v>
      </c>
      <c r="B3678" s="411">
        <v>9800</v>
      </c>
      <c r="C3678" s="411">
        <v>10000</v>
      </c>
      <c r="D3678" s="412">
        <f t="shared" ref="D3678" si="1031">AVERAGE(B3678:C3678)</f>
        <v>9900</v>
      </c>
    </row>
    <row r="3679" spans="1:6" ht="15" customHeight="1">
      <c r="A3679" s="3">
        <v>44258</v>
      </c>
      <c r="B3679" s="411">
        <v>10800</v>
      </c>
      <c r="C3679" s="411">
        <v>11200</v>
      </c>
      <c r="D3679" s="412">
        <f t="shared" ref="D3679:D3684" si="1032">AVERAGE(B3679:C3679)</f>
        <v>11000</v>
      </c>
    </row>
    <row r="3680" spans="1:6" ht="15" customHeight="1">
      <c r="A3680" s="3">
        <v>44259</v>
      </c>
      <c r="B3680" s="411">
        <v>10800</v>
      </c>
      <c r="C3680" s="411">
        <v>11200</v>
      </c>
      <c r="D3680" s="412">
        <f t="shared" si="1032"/>
        <v>11000</v>
      </c>
    </row>
    <row r="3681" spans="1:7" ht="15" customHeight="1">
      <c r="A3681" s="3">
        <v>44260</v>
      </c>
      <c r="B3681" s="478">
        <v>11000</v>
      </c>
      <c r="C3681" s="478">
        <v>11400</v>
      </c>
      <c r="D3681" s="412">
        <f t="shared" si="1032"/>
        <v>11200</v>
      </c>
    </row>
    <row r="3682" spans="1:7" ht="15" customHeight="1">
      <c r="A3682" s="3">
        <v>44263</v>
      </c>
      <c r="B3682" s="411">
        <v>11000</v>
      </c>
      <c r="C3682" s="411">
        <v>11400</v>
      </c>
      <c r="D3682" s="412">
        <f t="shared" si="1032"/>
        <v>11200</v>
      </c>
    </row>
    <row r="3683" spans="1:7" ht="15" customHeight="1">
      <c r="A3683" s="3">
        <v>44264</v>
      </c>
      <c r="B3683" s="411">
        <v>11000</v>
      </c>
      <c r="C3683" s="411">
        <v>11400</v>
      </c>
      <c r="D3683" s="412">
        <f t="shared" si="1032"/>
        <v>11200</v>
      </c>
    </row>
    <row r="3684" spans="1:7" ht="15" customHeight="1">
      <c r="A3684" s="3">
        <v>44265</v>
      </c>
      <c r="B3684" s="411">
        <v>11800</v>
      </c>
      <c r="C3684" s="411">
        <v>12000</v>
      </c>
      <c r="D3684" s="412">
        <f t="shared" si="1032"/>
        <v>11900</v>
      </c>
    </row>
    <row r="3685" spans="1:7" ht="15" customHeight="1">
      <c r="A3685" s="3">
        <v>44266</v>
      </c>
      <c r="B3685" s="411">
        <v>11800</v>
      </c>
      <c r="C3685" s="411">
        <v>12000</v>
      </c>
      <c r="D3685" s="412">
        <f t="shared" ref="D3685" si="1033">AVERAGE(B3685:C3685)</f>
        <v>11900</v>
      </c>
    </row>
    <row r="3686" spans="1:7" ht="15" customHeight="1">
      <c r="A3686" s="3">
        <v>44267</v>
      </c>
      <c r="B3686" s="411">
        <v>11800</v>
      </c>
      <c r="C3686" s="411">
        <v>12000</v>
      </c>
      <c r="D3686" s="412">
        <f t="shared" ref="D3686" si="1034">AVERAGE(B3686:C3686)</f>
        <v>11900</v>
      </c>
    </row>
    <row r="3687" spans="1:7" ht="15" customHeight="1">
      <c r="A3687" s="3">
        <v>44270</v>
      </c>
      <c r="B3687" s="411">
        <v>11800</v>
      </c>
      <c r="C3687" s="411">
        <v>12000</v>
      </c>
      <c r="D3687" s="412">
        <f t="shared" ref="D3687" si="1035">AVERAGE(B3687:C3687)</f>
        <v>11900</v>
      </c>
    </row>
    <row r="3688" spans="1:7" ht="15" customHeight="1">
      <c r="A3688" s="3">
        <v>44271</v>
      </c>
      <c r="B3688" s="411">
        <v>11800</v>
      </c>
      <c r="C3688" s="411">
        <v>12000</v>
      </c>
      <c r="D3688" s="412">
        <f t="shared" ref="D3688" si="1036">AVERAGE(B3688:C3688)</f>
        <v>11900</v>
      </c>
    </row>
    <row r="3689" spans="1:7" ht="15" customHeight="1">
      <c r="A3689" s="3">
        <v>44272</v>
      </c>
      <c r="B3689" s="411">
        <v>11800</v>
      </c>
      <c r="C3689" s="411">
        <v>12000</v>
      </c>
      <c r="D3689" s="412">
        <f t="shared" ref="D3689" si="1037">AVERAGE(B3689:C3689)</f>
        <v>11900</v>
      </c>
    </row>
    <row r="3690" spans="1:7" ht="15" customHeight="1">
      <c r="A3690" s="3">
        <v>44273</v>
      </c>
      <c r="B3690" s="411">
        <v>11800</v>
      </c>
      <c r="C3690" s="411">
        <v>12000</v>
      </c>
      <c r="D3690" s="412">
        <f t="shared" ref="D3690" si="1038">AVERAGE(B3690:C3690)</f>
        <v>11900</v>
      </c>
    </row>
    <row r="3691" spans="1:7" ht="15" customHeight="1">
      <c r="A3691" s="3">
        <v>44274</v>
      </c>
      <c r="B3691" s="411">
        <v>11800</v>
      </c>
      <c r="C3691" s="411">
        <v>12000</v>
      </c>
      <c r="D3691" s="412">
        <f t="shared" ref="D3691" si="1039">AVERAGE(B3691:C3691)</f>
        <v>11900</v>
      </c>
    </row>
    <row r="3692" spans="1:7" ht="15" customHeight="1">
      <c r="A3692" s="3">
        <v>44277</v>
      </c>
      <c r="B3692" s="411">
        <v>11800</v>
      </c>
      <c r="C3692" s="411">
        <v>12000</v>
      </c>
      <c r="D3692" s="412">
        <f t="shared" ref="D3692" si="1040">AVERAGE(B3692:C3692)</f>
        <v>11900</v>
      </c>
    </row>
    <row r="3693" spans="1:7" ht="15" customHeight="1">
      <c r="A3693" s="3">
        <v>44278</v>
      </c>
      <c r="B3693" s="411">
        <v>11800</v>
      </c>
      <c r="C3693" s="411">
        <v>12000</v>
      </c>
      <c r="D3693" s="412">
        <f t="shared" ref="D3693" si="1041">AVERAGE(B3693:C3693)</f>
        <v>11900</v>
      </c>
    </row>
    <row r="3694" spans="1:7" ht="15" customHeight="1">
      <c r="A3694" s="3">
        <v>44279</v>
      </c>
      <c r="B3694" s="411">
        <v>11400</v>
      </c>
      <c r="C3694" s="411">
        <v>11800</v>
      </c>
      <c r="D3694" s="412">
        <f t="shared" ref="D3694" si="1042">AVERAGE(B3694:C3694)</f>
        <v>11600</v>
      </c>
    </row>
    <row r="3695" spans="1:7" ht="15" customHeight="1">
      <c r="A3695" s="3">
        <v>44280</v>
      </c>
      <c r="B3695" s="411">
        <v>11400</v>
      </c>
      <c r="C3695" s="411">
        <v>11800</v>
      </c>
      <c r="D3695" s="412">
        <f t="shared" ref="D3695:D3696" si="1043">AVERAGE(B3695:C3695)</f>
        <v>11600</v>
      </c>
    </row>
    <row r="3696" spans="1:7" ht="15" customHeight="1">
      <c r="A3696" s="3">
        <v>44281</v>
      </c>
      <c r="B3696" s="411">
        <v>11200</v>
      </c>
      <c r="C3696" s="411">
        <v>11800</v>
      </c>
      <c r="D3696" s="412">
        <f t="shared" si="1043"/>
        <v>11500</v>
      </c>
      <c r="G3696" s="413"/>
    </row>
    <row r="3697" spans="1:7" ht="15" customHeight="1">
      <c r="A3697" s="3">
        <v>44284</v>
      </c>
      <c r="B3697" s="411">
        <v>11200</v>
      </c>
      <c r="C3697" s="411">
        <v>11800</v>
      </c>
      <c r="D3697" s="412">
        <f t="shared" ref="D3697:D3698" si="1044">AVERAGE(B3697:C3697)</f>
        <v>11500</v>
      </c>
      <c r="G3697" s="413"/>
    </row>
    <row r="3698" spans="1:7" ht="15" customHeight="1">
      <c r="A3698" s="3">
        <v>44285</v>
      </c>
      <c r="B3698" s="411">
        <v>11200</v>
      </c>
      <c r="C3698" s="411">
        <v>11800</v>
      </c>
      <c r="D3698" s="412">
        <f t="shared" si="1044"/>
        <v>11500</v>
      </c>
    </row>
    <row r="3699" spans="1:7" ht="15" customHeight="1" thickBot="1">
      <c r="A3699" s="415">
        <v>44286</v>
      </c>
      <c r="B3699" s="416">
        <v>10800</v>
      </c>
      <c r="C3699" s="416">
        <v>11400</v>
      </c>
      <c r="D3699" s="417">
        <f t="shared" ref="D3699" si="1045">AVERAGE(B3699:C3699)</f>
        <v>11100</v>
      </c>
      <c r="E3699" s="435">
        <f>AVERAGE($D$3677:D3699)</f>
        <v>11443.478260869566</v>
      </c>
      <c r="F3699" s="435">
        <f>AVERAGE($D$3637:D3699)</f>
        <v>9491.6666666666661</v>
      </c>
    </row>
    <row r="3700" spans="1:7" ht="15" customHeight="1">
      <c r="A3700" s="3">
        <v>44287</v>
      </c>
      <c r="B3700" s="411">
        <v>10800</v>
      </c>
      <c r="C3700" s="411">
        <v>11400</v>
      </c>
      <c r="D3700" s="412">
        <f>AVERAGE(B3700:C3700)</f>
        <v>11100</v>
      </c>
    </row>
    <row r="3701" spans="1:7" ht="15" customHeight="1">
      <c r="A3701" s="3">
        <v>44288</v>
      </c>
      <c r="B3701" s="763" t="s">
        <v>62</v>
      </c>
      <c r="C3701" s="763"/>
      <c r="D3701" s="763"/>
      <c r="E3701" s="422"/>
      <c r="F3701" s="422"/>
    </row>
    <row r="3702" spans="1:7" ht="15" customHeight="1">
      <c r="A3702" s="3">
        <v>44291</v>
      </c>
      <c r="B3702" s="763"/>
      <c r="C3702" s="763"/>
      <c r="D3702" s="763"/>
    </row>
    <row r="3703" spans="1:7" ht="15" customHeight="1">
      <c r="A3703" s="3">
        <v>44292</v>
      </c>
      <c r="B3703" s="411">
        <v>10800</v>
      </c>
      <c r="C3703" s="411">
        <v>11400</v>
      </c>
      <c r="D3703" s="412">
        <f>AVERAGE(B3703:C3703)</f>
        <v>11100</v>
      </c>
    </row>
    <row r="3704" spans="1:7" ht="15" customHeight="1">
      <c r="A3704" s="3">
        <v>44293</v>
      </c>
      <c r="B3704" s="411">
        <v>10800</v>
      </c>
      <c r="C3704" s="411">
        <v>11450</v>
      </c>
      <c r="D3704" s="412">
        <f>AVERAGE(B3704:C3704)</f>
        <v>11125</v>
      </c>
    </row>
    <row r="3705" spans="1:7" ht="15" customHeight="1">
      <c r="A3705" s="3">
        <v>44294</v>
      </c>
      <c r="B3705" s="411">
        <v>10800</v>
      </c>
      <c r="C3705" s="411">
        <v>11450</v>
      </c>
      <c r="D3705" s="412">
        <f t="shared" ref="D3705:D3710" si="1046">AVERAGE(B3705:C3705)</f>
        <v>11125</v>
      </c>
    </row>
    <row r="3706" spans="1:7" ht="15" customHeight="1">
      <c r="A3706" s="3">
        <v>44295</v>
      </c>
      <c r="B3706" s="411">
        <v>10750</v>
      </c>
      <c r="C3706" s="411">
        <v>11300</v>
      </c>
      <c r="D3706" s="412">
        <f t="shared" si="1046"/>
        <v>11025</v>
      </c>
    </row>
    <row r="3707" spans="1:7" ht="15" customHeight="1">
      <c r="A3707" s="3">
        <v>44298</v>
      </c>
      <c r="B3707" s="411">
        <v>10750</v>
      </c>
      <c r="C3707" s="411">
        <v>11300</v>
      </c>
      <c r="D3707" s="412">
        <f t="shared" si="1046"/>
        <v>11025</v>
      </c>
    </row>
    <row r="3708" spans="1:7" ht="15" customHeight="1">
      <c r="A3708" s="3">
        <v>44299</v>
      </c>
      <c r="B3708" s="411">
        <v>10750</v>
      </c>
      <c r="C3708" s="411">
        <v>11300</v>
      </c>
      <c r="D3708" s="412">
        <f t="shared" si="1046"/>
        <v>11025</v>
      </c>
    </row>
    <row r="3709" spans="1:7" ht="15" customHeight="1">
      <c r="A3709" s="3">
        <v>44300</v>
      </c>
      <c r="B3709" s="411">
        <v>10750</v>
      </c>
      <c r="C3709" s="411">
        <v>11200</v>
      </c>
      <c r="D3709" s="412">
        <f t="shared" si="1046"/>
        <v>10975</v>
      </c>
    </row>
    <row r="3710" spans="1:7" ht="15" customHeight="1">
      <c r="A3710" s="3">
        <v>44301</v>
      </c>
      <c r="B3710" s="411">
        <v>10750</v>
      </c>
      <c r="C3710" s="411">
        <v>11200</v>
      </c>
      <c r="D3710" s="412">
        <f t="shared" si="1046"/>
        <v>10975</v>
      </c>
    </row>
    <row r="3711" spans="1:7" ht="15" customHeight="1">
      <c r="A3711" s="3">
        <v>44302</v>
      </c>
      <c r="B3711" s="411">
        <v>10500</v>
      </c>
      <c r="C3711" s="411">
        <v>11100</v>
      </c>
      <c r="D3711" s="412">
        <f t="shared" ref="D3711" si="1047">AVERAGE(B3711:C3711)</f>
        <v>10800</v>
      </c>
    </row>
    <row r="3712" spans="1:7" ht="15" customHeight="1">
      <c r="A3712" s="3">
        <v>44305</v>
      </c>
      <c r="B3712" s="411">
        <v>10500</v>
      </c>
      <c r="C3712" s="411">
        <v>11100</v>
      </c>
      <c r="D3712" s="412">
        <f t="shared" ref="D3712" si="1048">AVERAGE(B3712:C3712)</f>
        <v>10800</v>
      </c>
    </row>
    <row r="3713" spans="1:6" ht="15" customHeight="1">
      <c r="A3713" s="3">
        <v>44306</v>
      </c>
      <c r="B3713" s="411">
        <v>10500</v>
      </c>
      <c r="C3713" s="411">
        <v>11100</v>
      </c>
      <c r="D3713" s="412">
        <f t="shared" ref="D3713" si="1049">AVERAGE(B3713:C3713)</f>
        <v>10800</v>
      </c>
    </row>
    <row r="3714" spans="1:6" ht="15" customHeight="1">
      <c r="A3714" s="3">
        <v>44307</v>
      </c>
      <c r="B3714" s="411">
        <v>10300</v>
      </c>
      <c r="C3714" s="411">
        <v>10850</v>
      </c>
      <c r="D3714" s="412">
        <f t="shared" ref="D3714" si="1050">AVERAGE(B3714:C3714)</f>
        <v>10575</v>
      </c>
    </row>
    <row r="3715" spans="1:6" ht="15" customHeight="1">
      <c r="A3715" s="3">
        <v>44308</v>
      </c>
      <c r="B3715" s="411">
        <v>10300</v>
      </c>
      <c r="C3715" s="411">
        <v>10850</v>
      </c>
      <c r="D3715" s="412">
        <f t="shared" ref="D3715" si="1051">AVERAGE(B3715:C3715)</f>
        <v>10575</v>
      </c>
    </row>
    <row r="3716" spans="1:6" ht="15" customHeight="1">
      <c r="A3716" s="3">
        <v>44309</v>
      </c>
      <c r="B3716" s="411">
        <v>10300</v>
      </c>
      <c r="C3716" s="411">
        <v>10700</v>
      </c>
      <c r="D3716" s="412">
        <f t="shared" ref="D3716" si="1052">AVERAGE(B3716:C3716)</f>
        <v>10500</v>
      </c>
    </row>
    <row r="3717" spans="1:6" ht="15" customHeight="1">
      <c r="A3717" s="3">
        <v>44312</v>
      </c>
      <c r="B3717" s="411">
        <v>10300</v>
      </c>
      <c r="C3717" s="411">
        <v>10700</v>
      </c>
      <c r="D3717" s="412">
        <f t="shared" ref="D3717" si="1053">AVERAGE(B3717:C3717)</f>
        <v>10500</v>
      </c>
    </row>
    <row r="3718" spans="1:6" ht="15" customHeight="1">
      <c r="A3718" s="3">
        <v>44313</v>
      </c>
      <c r="B3718" s="411">
        <v>10300</v>
      </c>
      <c r="C3718" s="411">
        <v>10700</v>
      </c>
      <c r="D3718" s="412">
        <f t="shared" ref="D3718" si="1054">AVERAGE(B3718:C3718)</f>
        <v>10500</v>
      </c>
    </row>
    <row r="3719" spans="1:6" ht="15" customHeight="1">
      <c r="A3719" s="3">
        <v>44314</v>
      </c>
      <c r="B3719" s="411">
        <v>9950</v>
      </c>
      <c r="C3719" s="411">
        <v>10400</v>
      </c>
      <c r="D3719" s="412">
        <f t="shared" ref="D3719:D3720" si="1055">AVERAGE(B3719:C3719)</f>
        <v>10175</v>
      </c>
    </row>
    <row r="3720" spans="1:6" ht="15" customHeight="1">
      <c r="A3720" s="3">
        <v>44315</v>
      </c>
      <c r="B3720" s="411">
        <v>9950</v>
      </c>
      <c r="C3720" s="411">
        <v>10400</v>
      </c>
      <c r="D3720" s="412">
        <f t="shared" si="1055"/>
        <v>10175</v>
      </c>
    </row>
    <row r="3721" spans="1:6" ht="15" customHeight="1" thickBot="1">
      <c r="A3721" s="415">
        <v>44316</v>
      </c>
      <c r="B3721" s="416">
        <v>9950</v>
      </c>
      <c r="C3721" s="416">
        <v>10400</v>
      </c>
      <c r="D3721" s="417">
        <f t="shared" ref="D3721" si="1056">AVERAGE(B3721:C3721)</f>
        <v>10175</v>
      </c>
      <c r="E3721" s="435">
        <f>AVERAGE($D$3700:D3721)</f>
        <v>10752.5</v>
      </c>
      <c r="F3721" s="435">
        <f>AVERAGE($D$3637:D3721)</f>
        <v>9795.4819277108436</v>
      </c>
    </row>
    <row r="3722" spans="1:6" ht="15" customHeight="1">
      <c r="A3722" s="3">
        <v>44319</v>
      </c>
      <c r="B3722" s="762" t="s">
        <v>62</v>
      </c>
      <c r="C3722" s="762"/>
      <c r="D3722" s="762"/>
    </row>
    <row r="3723" spans="1:6" ht="15" customHeight="1">
      <c r="A3723" s="410">
        <v>44320</v>
      </c>
      <c r="B3723" s="411">
        <v>9950</v>
      </c>
      <c r="C3723" s="411">
        <v>10400</v>
      </c>
      <c r="D3723" s="412">
        <f t="shared" ref="D3723:D3724" si="1057">AVERAGE(B3723:C3723)</f>
        <v>10175</v>
      </c>
    </row>
    <row r="3724" spans="1:6" ht="15" customHeight="1">
      <c r="A3724" s="410">
        <v>44321</v>
      </c>
      <c r="B3724" s="411">
        <v>9950</v>
      </c>
      <c r="C3724" s="411">
        <v>10350</v>
      </c>
      <c r="D3724" s="412">
        <f t="shared" si="1057"/>
        <v>10150</v>
      </c>
    </row>
    <row r="3725" spans="1:6" ht="15" customHeight="1">
      <c r="A3725" s="410">
        <v>44322</v>
      </c>
      <c r="B3725" s="411">
        <v>9950</v>
      </c>
      <c r="C3725" s="411">
        <v>10350</v>
      </c>
      <c r="D3725" s="412">
        <f t="shared" ref="D3725" si="1058">AVERAGE(B3725:C3725)</f>
        <v>10150</v>
      </c>
    </row>
    <row r="3726" spans="1:6" ht="15" customHeight="1">
      <c r="A3726" s="410">
        <v>44323</v>
      </c>
      <c r="B3726" s="411">
        <v>9950</v>
      </c>
      <c r="C3726" s="411">
        <v>10350</v>
      </c>
      <c r="D3726" s="412">
        <f t="shared" ref="D3726" si="1059">AVERAGE(B3726:C3726)</f>
        <v>10150</v>
      </c>
    </row>
    <row r="3727" spans="1:6" ht="15" customHeight="1">
      <c r="A3727" s="410">
        <v>44326</v>
      </c>
      <c r="B3727" s="411">
        <v>9950</v>
      </c>
      <c r="C3727" s="411">
        <v>10350</v>
      </c>
      <c r="D3727" s="412">
        <f t="shared" ref="D3727:D3728" si="1060">AVERAGE(B3727:C3727)</f>
        <v>10150</v>
      </c>
    </row>
    <row r="3728" spans="1:6" ht="15" customHeight="1">
      <c r="A3728" s="410">
        <v>44327</v>
      </c>
      <c r="B3728" s="411">
        <v>9950</v>
      </c>
      <c r="C3728" s="411">
        <v>10350</v>
      </c>
      <c r="D3728" s="412">
        <f t="shared" si="1060"/>
        <v>10150</v>
      </c>
    </row>
    <row r="3729" spans="1:6" ht="15" customHeight="1">
      <c r="A3729" s="410">
        <v>44328</v>
      </c>
      <c r="B3729" s="411">
        <v>9800</v>
      </c>
      <c r="C3729" s="411">
        <v>10300</v>
      </c>
      <c r="D3729" s="412">
        <f t="shared" ref="D3729" si="1061">AVERAGE(B3729:C3729)</f>
        <v>10050</v>
      </c>
    </row>
    <row r="3730" spans="1:6" ht="15" customHeight="1">
      <c r="A3730" s="410">
        <v>44329</v>
      </c>
      <c r="B3730" s="411">
        <v>9800</v>
      </c>
      <c r="C3730" s="411">
        <v>10300</v>
      </c>
      <c r="D3730" s="412">
        <f t="shared" ref="D3730" si="1062">AVERAGE(B3730:C3730)</f>
        <v>10050</v>
      </c>
    </row>
    <row r="3731" spans="1:6" ht="15" customHeight="1">
      <c r="A3731" s="410">
        <v>44330</v>
      </c>
      <c r="B3731" s="411">
        <v>9750</v>
      </c>
      <c r="C3731" s="411">
        <v>10250</v>
      </c>
      <c r="D3731" s="412">
        <f t="shared" ref="D3731" si="1063">AVERAGE(B3731:C3731)</f>
        <v>10000</v>
      </c>
    </row>
    <row r="3732" spans="1:6" ht="15" customHeight="1">
      <c r="A3732" s="410">
        <v>44333</v>
      </c>
      <c r="B3732" s="411">
        <v>9750</v>
      </c>
      <c r="C3732" s="411">
        <v>10250</v>
      </c>
      <c r="D3732" s="412">
        <f t="shared" ref="D3732:D3734" si="1064">AVERAGE(B3732:C3732)</f>
        <v>10000</v>
      </c>
    </row>
    <row r="3733" spans="1:6" ht="15" customHeight="1">
      <c r="A3733" s="410">
        <v>44334</v>
      </c>
      <c r="B3733" s="411">
        <v>9750</v>
      </c>
      <c r="C3733" s="411">
        <v>10250</v>
      </c>
      <c r="D3733" s="412">
        <f t="shared" si="1064"/>
        <v>10000</v>
      </c>
    </row>
    <row r="3734" spans="1:6" ht="15" customHeight="1">
      <c r="A3734" s="410">
        <v>44335</v>
      </c>
      <c r="B3734" s="411">
        <v>9650</v>
      </c>
      <c r="C3734" s="411">
        <v>10200</v>
      </c>
      <c r="D3734" s="412">
        <f t="shared" si="1064"/>
        <v>9925</v>
      </c>
    </row>
    <row r="3735" spans="1:6" ht="15" customHeight="1">
      <c r="A3735" s="410">
        <v>44336</v>
      </c>
      <c r="B3735" s="411">
        <v>9650</v>
      </c>
      <c r="C3735" s="411">
        <v>10200</v>
      </c>
      <c r="D3735" s="412">
        <f t="shared" ref="D3735" si="1065">AVERAGE(B3735:C3735)</f>
        <v>9925</v>
      </c>
    </row>
    <row r="3736" spans="1:6" ht="15" customHeight="1">
      <c r="A3736" s="410">
        <v>44337</v>
      </c>
      <c r="B3736" s="411">
        <v>9550</v>
      </c>
      <c r="C3736" s="411">
        <v>10200</v>
      </c>
      <c r="D3736" s="412">
        <f t="shared" ref="D3736" si="1066">AVERAGE(B3736:C3736)</f>
        <v>9875</v>
      </c>
    </row>
    <row r="3737" spans="1:6" ht="15" customHeight="1">
      <c r="A3737" s="410">
        <v>44340</v>
      </c>
      <c r="B3737" s="411">
        <v>9550</v>
      </c>
      <c r="C3737" s="411">
        <v>10200</v>
      </c>
      <c r="D3737" s="412">
        <f t="shared" ref="D3737" si="1067">AVERAGE(B3737:C3737)</f>
        <v>9875</v>
      </c>
    </row>
    <row r="3738" spans="1:6" ht="15" customHeight="1">
      <c r="A3738" s="410">
        <v>44341</v>
      </c>
      <c r="B3738" s="411">
        <v>9550</v>
      </c>
      <c r="C3738" s="411">
        <v>10200</v>
      </c>
      <c r="D3738" s="412">
        <f t="shared" ref="D3738" si="1068">AVERAGE(B3738:C3738)</f>
        <v>9875</v>
      </c>
    </row>
    <row r="3739" spans="1:6" ht="15" customHeight="1">
      <c r="A3739" s="410">
        <v>44342</v>
      </c>
      <c r="B3739" s="411">
        <v>9550</v>
      </c>
      <c r="C3739" s="411">
        <v>10200</v>
      </c>
      <c r="D3739" s="412">
        <f t="shared" ref="D3739" si="1069">AVERAGE(B3739:C3739)</f>
        <v>9875</v>
      </c>
    </row>
    <row r="3740" spans="1:6" ht="15" customHeight="1">
      <c r="A3740" s="410">
        <v>44343</v>
      </c>
      <c r="B3740" s="411">
        <v>9550</v>
      </c>
      <c r="C3740" s="411">
        <v>10000</v>
      </c>
      <c r="D3740" s="412">
        <f t="shared" ref="D3740" si="1070">AVERAGE(B3740:C3740)</f>
        <v>9775</v>
      </c>
    </row>
    <row r="3741" spans="1:6" ht="15" customHeight="1">
      <c r="A3741" s="410">
        <v>44344</v>
      </c>
      <c r="B3741" s="411">
        <v>9400</v>
      </c>
      <c r="C3741" s="411">
        <v>9900</v>
      </c>
      <c r="D3741" s="412">
        <f t="shared" ref="D3741:D3743" si="1071">AVERAGE(B3741:C3741)</f>
        <v>9650</v>
      </c>
      <c r="F3741" s="422"/>
    </row>
    <row r="3742" spans="1:6" ht="15" customHeight="1" thickBot="1">
      <c r="A3742" s="415">
        <v>44347</v>
      </c>
      <c r="B3742" s="765" t="s">
        <v>62</v>
      </c>
      <c r="C3742" s="765"/>
      <c r="D3742" s="765"/>
      <c r="E3742" s="435">
        <f>AVERAGE($D$3723:D3742)</f>
        <v>9989.4736842105267</v>
      </c>
      <c r="F3742" s="435">
        <f>AVERAGE($D$3637:D3742)</f>
        <v>9831.6176470588234</v>
      </c>
    </row>
    <row r="3743" spans="1:6" ht="15" customHeight="1">
      <c r="A3743" s="3">
        <v>44348</v>
      </c>
      <c r="B3743" s="411">
        <v>9400</v>
      </c>
      <c r="C3743" s="411">
        <v>9900</v>
      </c>
      <c r="D3743" s="412">
        <f t="shared" si="1071"/>
        <v>9650</v>
      </c>
    </row>
    <row r="3744" spans="1:6" ht="15" customHeight="1">
      <c r="A3744" s="3">
        <v>44349</v>
      </c>
      <c r="B3744" s="411">
        <v>9400</v>
      </c>
      <c r="C3744" s="411">
        <v>9900</v>
      </c>
      <c r="D3744" s="412">
        <f t="shared" ref="D3744" si="1072">AVERAGE(B3744:C3744)</f>
        <v>9650</v>
      </c>
      <c r="F3744" s="422"/>
    </row>
    <row r="3745" spans="1:6" ht="15" customHeight="1">
      <c r="A3745" s="3">
        <v>44350</v>
      </c>
      <c r="B3745" s="411">
        <v>9400</v>
      </c>
      <c r="C3745" s="411">
        <v>9900</v>
      </c>
      <c r="D3745" s="412">
        <f t="shared" ref="D3745" si="1073">AVERAGE(B3745:C3745)</f>
        <v>9650</v>
      </c>
      <c r="F3745" s="422"/>
    </row>
    <row r="3746" spans="1:6" ht="15" customHeight="1">
      <c r="A3746" s="3">
        <v>44351</v>
      </c>
      <c r="B3746" s="411">
        <v>9400</v>
      </c>
      <c r="C3746" s="411">
        <v>9900</v>
      </c>
      <c r="D3746" s="412">
        <f t="shared" ref="D3746" si="1074">AVERAGE(B3746:C3746)</f>
        <v>9650</v>
      </c>
      <c r="F3746" s="422"/>
    </row>
    <row r="3747" spans="1:6" ht="15" customHeight="1">
      <c r="A3747" s="3">
        <v>44354</v>
      </c>
      <c r="B3747" s="411">
        <v>9400</v>
      </c>
      <c r="C3747" s="411">
        <v>9900</v>
      </c>
      <c r="D3747" s="412">
        <f t="shared" ref="D3747" si="1075">AVERAGE(B3747:C3747)</f>
        <v>9650</v>
      </c>
      <c r="F3747" s="422"/>
    </row>
    <row r="3748" spans="1:6" ht="15" customHeight="1">
      <c r="A3748" s="3">
        <v>44355</v>
      </c>
      <c r="B3748" s="411">
        <v>9400</v>
      </c>
      <c r="C3748" s="411">
        <v>9900</v>
      </c>
      <c r="D3748" s="412">
        <f t="shared" ref="D3748" si="1076">AVERAGE(B3748:C3748)</f>
        <v>9650</v>
      </c>
      <c r="F3748" s="422"/>
    </row>
    <row r="3749" spans="1:6" ht="15" customHeight="1">
      <c r="A3749" s="3">
        <v>44356</v>
      </c>
      <c r="B3749" s="411">
        <v>9700</v>
      </c>
      <c r="C3749" s="411">
        <v>9900</v>
      </c>
      <c r="D3749" s="412">
        <f t="shared" ref="D3749" si="1077">AVERAGE(B3749:C3749)</f>
        <v>9800</v>
      </c>
      <c r="F3749" s="422"/>
    </row>
    <row r="3750" spans="1:6" ht="15" customHeight="1">
      <c r="A3750" s="3">
        <v>44357</v>
      </c>
      <c r="B3750" s="411">
        <v>9700</v>
      </c>
      <c r="C3750" s="411">
        <v>9900</v>
      </c>
      <c r="D3750" s="412">
        <f t="shared" ref="D3750" si="1078">AVERAGE(B3750:C3750)</f>
        <v>9800</v>
      </c>
      <c r="F3750" s="422"/>
    </row>
    <row r="3751" spans="1:6" ht="15" customHeight="1">
      <c r="A3751" s="3">
        <v>44358</v>
      </c>
      <c r="B3751" s="411">
        <v>9800</v>
      </c>
      <c r="C3751" s="411">
        <v>10000</v>
      </c>
      <c r="D3751" s="412">
        <f t="shared" ref="D3751" si="1079">AVERAGE(B3751:C3751)</f>
        <v>9900</v>
      </c>
      <c r="F3751" s="422"/>
    </row>
    <row r="3752" spans="1:6" ht="15" customHeight="1">
      <c r="A3752" s="3">
        <v>44361</v>
      </c>
      <c r="B3752" s="411">
        <v>9800</v>
      </c>
      <c r="C3752" s="411">
        <v>10000</v>
      </c>
      <c r="D3752" s="412">
        <f t="shared" ref="D3752" si="1080">AVERAGE(B3752:C3752)</f>
        <v>9900</v>
      </c>
      <c r="F3752" s="422"/>
    </row>
    <row r="3753" spans="1:6" ht="15" customHeight="1">
      <c r="A3753" s="3">
        <v>44362</v>
      </c>
      <c r="B3753" s="411">
        <v>9800</v>
      </c>
      <c r="C3753" s="411">
        <v>10000</v>
      </c>
      <c r="D3753" s="412">
        <f t="shared" ref="D3753" si="1081">AVERAGE(B3753:C3753)</f>
        <v>9900</v>
      </c>
      <c r="F3753" s="422"/>
    </row>
    <row r="3754" spans="1:6" ht="15" customHeight="1">
      <c r="A3754" s="3">
        <v>44363</v>
      </c>
      <c r="B3754" s="411">
        <v>9950</v>
      </c>
      <c r="C3754" s="411">
        <v>10200</v>
      </c>
      <c r="D3754" s="412">
        <f t="shared" ref="D3754" si="1082">AVERAGE(B3754:C3754)</f>
        <v>10075</v>
      </c>
      <c r="F3754" s="422"/>
    </row>
    <row r="3755" spans="1:6" ht="15" customHeight="1">
      <c r="A3755" s="3">
        <v>44364</v>
      </c>
      <c r="B3755" s="411">
        <v>9950</v>
      </c>
      <c r="C3755" s="411">
        <v>10200</v>
      </c>
      <c r="D3755" s="412">
        <f t="shared" ref="D3755:D3758" si="1083">AVERAGE(B3755:C3755)</f>
        <v>10075</v>
      </c>
      <c r="E3755" s="404"/>
      <c r="F3755" s="404"/>
    </row>
    <row r="3756" spans="1:6" ht="15" customHeight="1">
      <c r="A3756" s="3">
        <v>44365</v>
      </c>
      <c r="B3756" s="411">
        <v>9950</v>
      </c>
      <c r="C3756" s="411">
        <v>10350</v>
      </c>
      <c r="D3756" s="412">
        <f t="shared" si="1083"/>
        <v>10150</v>
      </c>
      <c r="E3756" s="404"/>
      <c r="F3756" s="404"/>
    </row>
    <row r="3757" spans="1:6" ht="15" customHeight="1">
      <c r="A3757" s="3">
        <v>44368</v>
      </c>
      <c r="B3757" s="411">
        <v>9950</v>
      </c>
      <c r="C3757" s="411">
        <v>10350</v>
      </c>
      <c r="D3757" s="412">
        <f t="shared" si="1083"/>
        <v>10150</v>
      </c>
      <c r="E3757" s="404"/>
      <c r="F3757" s="404"/>
    </row>
    <row r="3758" spans="1:6" ht="15" customHeight="1">
      <c r="A3758" s="3">
        <v>44369</v>
      </c>
      <c r="B3758" s="411">
        <v>9950</v>
      </c>
      <c r="C3758" s="411">
        <v>10350</v>
      </c>
      <c r="D3758" s="412">
        <f t="shared" si="1083"/>
        <v>10150</v>
      </c>
      <c r="E3758" s="404"/>
      <c r="F3758" s="404"/>
    </row>
    <row r="3759" spans="1:6" ht="15" customHeight="1">
      <c r="A3759" s="3">
        <v>44370</v>
      </c>
      <c r="B3759" s="411">
        <v>10175</v>
      </c>
      <c r="C3759" s="411">
        <v>10800</v>
      </c>
      <c r="D3759" s="412">
        <f t="shared" ref="D3759:D3764" si="1084">AVERAGE(B3759:C3759)</f>
        <v>10487.5</v>
      </c>
      <c r="E3759" s="404"/>
      <c r="F3759" s="404"/>
    </row>
    <row r="3760" spans="1:6" ht="15" customHeight="1">
      <c r="A3760" s="3">
        <v>44371</v>
      </c>
      <c r="B3760" s="411">
        <v>10175</v>
      </c>
      <c r="C3760" s="411">
        <v>10800</v>
      </c>
      <c r="D3760" s="412">
        <f t="shared" si="1084"/>
        <v>10487.5</v>
      </c>
      <c r="E3760" s="422"/>
      <c r="F3760" s="422"/>
    </row>
    <row r="3761" spans="1:13" ht="15" customHeight="1">
      <c r="A3761" s="3">
        <v>44372</v>
      </c>
      <c r="B3761" s="411">
        <v>10250</v>
      </c>
      <c r="C3761" s="411">
        <v>10800</v>
      </c>
      <c r="D3761" s="412">
        <f t="shared" si="1084"/>
        <v>10525</v>
      </c>
      <c r="E3761" s="422"/>
      <c r="F3761" s="422"/>
    </row>
    <row r="3762" spans="1:13" ht="15" customHeight="1">
      <c r="A3762" s="3">
        <v>44375</v>
      </c>
      <c r="B3762" s="411">
        <v>10250</v>
      </c>
      <c r="C3762" s="411">
        <v>10800</v>
      </c>
      <c r="D3762" s="412">
        <f t="shared" si="1084"/>
        <v>10525</v>
      </c>
    </row>
    <row r="3763" spans="1:13" ht="15" customHeight="1">
      <c r="A3763" s="3">
        <v>44376</v>
      </c>
      <c r="B3763" s="411">
        <v>10250</v>
      </c>
      <c r="C3763" s="411">
        <v>10800</v>
      </c>
      <c r="D3763" s="412">
        <f t="shared" si="1084"/>
        <v>10525</v>
      </c>
    </row>
    <row r="3764" spans="1:13" ht="15" customHeight="1" thickBot="1">
      <c r="A3764" s="415">
        <v>44377</v>
      </c>
      <c r="B3764" s="416">
        <v>10400</v>
      </c>
      <c r="C3764" s="416">
        <v>10900</v>
      </c>
      <c r="D3764" s="417">
        <f t="shared" si="1084"/>
        <v>10650</v>
      </c>
      <c r="E3764" s="435">
        <f>AVERAGE($D$3743:D3764)</f>
        <v>10045.454545454546</v>
      </c>
      <c r="F3764" s="435">
        <f>AVERAGE($D$3637:D3764)</f>
        <v>9869.5564516129034</v>
      </c>
    </row>
    <row r="3765" spans="1:13" ht="15" customHeight="1">
      <c r="A3765" s="3">
        <v>44378</v>
      </c>
      <c r="B3765" s="411">
        <v>10400</v>
      </c>
      <c r="C3765" s="411">
        <v>10900</v>
      </c>
      <c r="D3765" s="478">
        <f>AVERAGE(B3765:C3765)</f>
        <v>10650</v>
      </c>
      <c r="E3765" s="404"/>
      <c r="F3765" s="404"/>
      <c r="K3765" s="513"/>
      <c r="L3765" s="513"/>
      <c r="M3765" s="514"/>
    </row>
    <row r="3766" spans="1:13" ht="15" customHeight="1">
      <c r="A3766" s="3">
        <v>44379</v>
      </c>
      <c r="B3766" s="411">
        <v>10400</v>
      </c>
      <c r="C3766" s="411">
        <v>10900</v>
      </c>
      <c r="D3766" s="478">
        <f t="shared" ref="D3766:D3786" si="1085">AVERAGE(B3766:C3766)</f>
        <v>10650</v>
      </c>
      <c r="F3766" s="404"/>
      <c r="K3766" s="513"/>
      <c r="L3766" s="513"/>
      <c r="M3766" s="514"/>
    </row>
    <row r="3767" spans="1:13" ht="15" customHeight="1">
      <c r="A3767" s="3">
        <v>44382</v>
      </c>
      <c r="B3767" s="411">
        <v>10400</v>
      </c>
      <c r="C3767" s="411">
        <v>10900</v>
      </c>
      <c r="D3767" s="478">
        <f t="shared" si="1085"/>
        <v>10650</v>
      </c>
      <c r="F3767" s="404"/>
      <c r="K3767" s="513"/>
      <c r="L3767" s="513"/>
      <c r="M3767" s="514"/>
    </row>
    <row r="3768" spans="1:13" ht="15" customHeight="1">
      <c r="A3768" s="3">
        <v>44383</v>
      </c>
      <c r="B3768" s="411">
        <v>10400</v>
      </c>
      <c r="C3768" s="411">
        <v>10900</v>
      </c>
      <c r="D3768" s="478">
        <f t="shared" si="1085"/>
        <v>10650</v>
      </c>
      <c r="F3768" s="404"/>
      <c r="K3768" s="513"/>
      <c r="L3768" s="513"/>
      <c r="M3768" s="514"/>
    </row>
    <row r="3769" spans="1:13" ht="15" customHeight="1">
      <c r="A3769" s="3">
        <v>44384</v>
      </c>
      <c r="B3769" s="411">
        <v>10300</v>
      </c>
      <c r="C3769" s="411">
        <v>10900</v>
      </c>
      <c r="D3769" s="478">
        <f t="shared" si="1085"/>
        <v>10600</v>
      </c>
      <c r="F3769" s="404"/>
      <c r="K3769" s="513"/>
      <c r="L3769" s="513"/>
      <c r="M3769" s="514"/>
    </row>
    <row r="3770" spans="1:13" ht="15" customHeight="1">
      <c r="A3770" s="3">
        <v>44385</v>
      </c>
      <c r="B3770" s="411">
        <v>10300</v>
      </c>
      <c r="C3770" s="411">
        <v>10900</v>
      </c>
      <c r="D3770" s="478">
        <f t="shared" si="1085"/>
        <v>10600</v>
      </c>
      <c r="F3770" s="404"/>
      <c r="K3770" s="513"/>
      <c r="L3770" s="513"/>
      <c r="M3770" s="514"/>
    </row>
    <row r="3771" spans="1:13" ht="15" customHeight="1">
      <c r="A3771" s="3">
        <v>44386</v>
      </c>
      <c r="B3771" s="411">
        <v>10300</v>
      </c>
      <c r="C3771" s="411">
        <v>10900</v>
      </c>
      <c r="D3771" s="478">
        <f t="shared" si="1085"/>
        <v>10600</v>
      </c>
      <c r="F3771" s="404"/>
      <c r="K3771" s="513"/>
      <c r="L3771" s="513"/>
      <c r="M3771" s="514"/>
    </row>
    <row r="3772" spans="1:13" ht="15" customHeight="1">
      <c r="A3772" s="3">
        <v>44389</v>
      </c>
      <c r="B3772" s="411">
        <v>10300</v>
      </c>
      <c r="C3772" s="411">
        <v>10900</v>
      </c>
      <c r="D3772" s="478">
        <f t="shared" si="1085"/>
        <v>10600</v>
      </c>
      <c r="F3772" s="404"/>
      <c r="K3772" s="513"/>
      <c r="L3772" s="513"/>
      <c r="M3772" s="514"/>
    </row>
    <row r="3773" spans="1:13" ht="15" customHeight="1">
      <c r="A3773" s="3">
        <v>44390</v>
      </c>
      <c r="B3773" s="411">
        <v>10300</v>
      </c>
      <c r="C3773" s="411">
        <v>10900</v>
      </c>
      <c r="D3773" s="478">
        <f t="shared" si="1085"/>
        <v>10600</v>
      </c>
      <c r="F3773" s="404"/>
      <c r="K3773" s="513"/>
      <c r="L3773" s="513"/>
      <c r="M3773" s="514"/>
    </row>
    <row r="3774" spans="1:13" ht="15" customHeight="1">
      <c r="A3774" s="515">
        <v>44391</v>
      </c>
      <c r="B3774" s="411">
        <v>10500</v>
      </c>
      <c r="C3774" s="411">
        <v>10900</v>
      </c>
      <c r="D3774" s="478">
        <f t="shared" si="1085"/>
        <v>10700</v>
      </c>
      <c r="F3774" s="404"/>
      <c r="K3774" s="513"/>
      <c r="L3774" s="513"/>
      <c r="M3774" s="514"/>
    </row>
    <row r="3775" spans="1:13" ht="15" customHeight="1">
      <c r="A3775" s="3">
        <v>44392</v>
      </c>
      <c r="B3775" s="411">
        <v>10500</v>
      </c>
      <c r="C3775" s="411">
        <v>10900</v>
      </c>
      <c r="D3775" s="478">
        <f t="shared" si="1085"/>
        <v>10700</v>
      </c>
      <c r="F3775" s="404"/>
      <c r="K3775" s="513"/>
      <c r="L3775" s="513"/>
      <c r="M3775" s="514"/>
    </row>
    <row r="3776" spans="1:13" ht="15" customHeight="1">
      <c r="A3776" s="3">
        <v>44393</v>
      </c>
      <c r="B3776" s="411">
        <v>10600</v>
      </c>
      <c r="C3776" s="411">
        <v>11000</v>
      </c>
      <c r="D3776" s="478">
        <f t="shared" si="1085"/>
        <v>10800</v>
      </c>
      <c r="F3776" s="404"/>
      <c r="K3776" s="513"/>
      <c r="L3776" s="513"/>
      <c r="M3776" s="514"/>
    </row>
    <row r="3777" spans="1:14" ht="15" customHeight="1">
      <c r="A3777" s="3">
        <v>44396</v>
      </c>
      <c r="B3777" s="411">
        <v>10600</v>
      </c>
      <c r="C3777" s="411">
        <v>11000</v>
      </c>
      <c r="D3777" s="478">
        <f t="shared" si="1085"/>
        <v>10800</v>
      </c>
      <c r="F3777" s="404"/>
      <c r="K3777" s="513"/>
      <c r="L3777" s="513"/>
      <c r="M3777" s="514"/>
    </row>
    <row r="3778" spans="1:14" ht="15" customHeight="1">
      <c r="A3778" s="3">
        <v>44397</v>
      </c>
      <c r="B3778" s="411">
        <v>10600</v>
      </c>
      <c r="C3778" s="411">
        <v>11000</v>
      </c>
      <c r="D3778" s="478">
        <f t="shared" si="1085"/>
        <v>10800</v>
      </c>
      <c r="F3778" s="404"/>
      <c r="K3778" s="513"/>
      <c r="L3778" s="513"/>
      <c r="M3778" s="514"/>
    </row>
    <row r="3779" spans="1:14" ht="15" customHeight="1">
      <c r="A3779" s="3">
        <v>44398</v>
      </c>
      <c r="B3779" s="411">
        <v>10600</v>
      </c>
      <c r="C3779" s="411">
        <v>11000</v>
      </c>
      <c r="D3779" s="478">
        <f t="shared" si="1085"/>
        <v>10800</v>
      </c>
      <c r="K3779" s="513"/>
      <c r="L3779" s="513"/>
      <c r="M3779" s="514"/>
    </row>
    <row r="3780" spans="1:14" ht="15" customHeight="1">
      <c r="A3780" s="3">
        <v>44399</v>
      </c>
      <c r="B3780" s="411">
        <v>10600</v>
      </c>
      <c r="C3780" s="411">
        <v>11000</v>
      </c>
      <c r="D3780" s="478">
        <f t="shared" si="1085"/>
        <v>10800</v>
      </c>
      <c r="K3780" s="513"/>
      <c r="L3780" s="513"/>
      <c r="M3780" s="514"/>
    </row>
    <row r="3781" spans="1:14" ht="15" customHeight="1">
      <c r="A3781" s="3">
        <v>44400</v>
      </c>
      <c r="B3781" s="411">
        <v>10700</v>
      </c>
      <c r="C3781" s="411">
        <v>11000</v>
      </c>
      <c r="D3781" s="478">
        <f t="shared" si="1085"/>
        <v>10850</v>
      </c>
      <c r="K3781" s="513"/>
      <c r="L3781" s="513"/>
      <c r="M3781" s="514"/>
    </row>
    <row r="3782" spans="1:14" ht="15" customHeight="1">
      <c r="A3782" s="3">
        <v>44403</v>
      </c>
      <c r="B3782" s="411">
        <v>10700</v>
      </c>
      <c r="C3782" s="411">
        <v>11000</v>
      </c>
      <c r="D3782" s="478">
        <f t="shared" si="1085"/>
        <v>10850</v>
      </c>
      <c r="K3782" s="513"/>
      <c r="L3782" s="513"/>
      <c r="M3782" s="514"/>
    </row>
    <row r="3783" spans="1:14" ht="15" customHeight="1">
      <c r="A3783" s="3">
        <v>44404</v>
      </c>
      <c r="B3783" s="411">
        <v>10700</v>
      </c>
      <c r="C3783" s="411">
        <v>11000</v>
      </c>
      <c r="D3783" s="478">
        <f t="shared" si="1085"/>
        <v>10850</v>
      </c>
      <c r="K3783" s="513"/>
      <c r="L3783" s="513"/>
      <c r="M3783" s="514"/>
    </row>
    <row r="3784" spans="1:14" ht="15" customHeight="1">
      <c r="A3784" s="3">
        <v>44405</v>
      </c>
      <c r="B3784" s="411">
        <v>10750</v>
      </c>
      <c r="C3784" s="411">
        <v>11200</v>
      </c>
      <c r="D3784" s="478">
        <f t="shared" si="1085"/>
        <v>10975</v>
      </c>
      <c r="K3784" s="513"/>
      <c r="L3784" s="513"/>
      <c r="M3784" s="514"/>
    </row>
    <row r="3785" spans="1:14" ht="15" customHeight="1">
      <c r="A3785" s="3">
        <v>44406</v>
      </c>
      <c r="B3785" s="411">
        <v>10750</v>
      </c>
      <c r="C3785" s="411">
        <v>11200</v>
      </c>
      <c r="D3785" s="478">
        <f t="shared" si="1085"/>
        <v>10975</v>
      </c>
      <c r="K3785" s="513"/>
      <c r="L3785" s="513"/>
      <c r="M3785" s="514"/>
    </row>
    <row r="3786" spans="1:14" ht="15" customHeight="1" thickBot="1">
      <c r="A3786" s="415">
        <v>44407</v>
      </c>
      <c r="B3786" s="416">
        <v>10800</v>
      </c>
      <c r="C3786" s="416">
        <v>11300</v>
      </c>
      <c r="D3786" s="520">
        <f t="shared" si="1085"/>
        <v>11050</v>
      </c>
      <c r="E3786" s="435">
        <f>AVERAGE($D$3765:D3786)</f>
        <v>10752.272727272728</v>
      </c>
      <c r="F3786" s="435">
        <f>AVERAGE($D$3637:D3786)</f>
        <v>10002.568493150686</v>
      </c>
      <c r="K3786" s="513"/>
      <c r="L3786" s="513"/>
      <c r="M3786" s="514"/>
      <c r="N3786" s="514"/>
    </row>
    <row r="3787" spans="1:14" ht="15" customHeight="1">
      <c r="A3787" s="410">
        <v>44410</v>
      </c>
      <c r="B3787" s="411">
        <v>10800</v>
      </c>
      <c r="C3787" s="411">
        <v>11300</v>
      </c>
      <c r="D3787" s="478">
        <f>AVERAGE(B3787:C3787)</f>
        <v>11050</v>
      </c>
      <c r="E3787" s="513"/>
      <c r="F3787" s="513"/>
      <c r="J3787" s="427"/>
      <c r="L3787" s="420"/>
      <c r="M3787" s="420"/>
      <c r="N3787" s="427"/>
    </row>
    <row r="3788" spans="1:14" ht="15" customHeight="1">
      <c r="A3788" s="410">
        <v>44411</v>
      </c>
      <c r="B3788" s="411">
        <v>10800</v>
      </c>
      <c r="C3788" s="411">
        <v>11300</v>
      </c>
      <c r="D3788" s="478">
        <f t="shared" ref="D3788:D3806" si="1086">AVERAGE(B3788:C3788)</f>
        <v>11050</v>
      </c>
      <c r="E3788" s="513"/>
      <c r="F3788" s="513"/>
      <c r="J3788" s="427"/>
      <c r="L3788" s="420"/>
      <c r="M3788" s="420"/>
      <c r="N3788" s="427"/>
    </row>
    <row r="3789" spans="1:14" ht="15" customHeight="1">
      <c r="A3789" s="410">
        <v>44412</v>
      </c>
      <c r="B3789" s="411">
        <v>11500</v>
      </c>
      <c r="C3789" s="411">
        <v>11900</v>
      </c>
      <c r="D3789" s="478">
        <f t="shared" si="1086"/>
        <v>11700</v>
      </c>
      <c r="E3789" s="513"/>
      <c r="F3789" s="513"/>
      <c r="J3789" s="427"/>
      <c r="L3789" s="420"/>
      <c r="M3789" s="420"/>
      <c r="N3789" s="427"/>
    </row>
    <row r="3790" spans="1:14" ht="15" customHeight="1">
      <c r="A3790" s="410">
        <v>44413</v>
      </c>
      <c r="B3790" s="411">
        <v>11500</v>
      </c>
      <c r="C3790" s="411">
        <v>11900</v>
      </c>
      <c r="D3790" s="478">
        <f t="shared" si="1086"/>
        <v>11700</v>
      </c>
      <c r="E3790" s="513"/>
      <c r="F3790" s="513"/>
      <c r="J3790" s="427"/>
      <c r="L3790" s="420"/>
      <c r="M3790" s="420"/>
      <c r="N3790" s="427"/>
    </row>
    <row r="3791" spans="1:14" ht="15" customHeight="1">
      <c r="A3791" s="410">
        <v>44414</v>
      </c>
      <c r="B3791" s="411">
        <v>11700</v>
      </c>
      <c r="C3791" s="411">
        <v>12300</v>
      </c>
      <c r="D3791" s="478">
        <f t="shared" si="1086"/>
        <v>12000</v>
      </c>
      <c r="E3791" s="513"/>
      <c r="F3791" s="513"/>
      <c r="J3791" s="427"/>
      <c r="L3791" s="420"/>
      <c r="M3791" s="420"/>
      <c r="N3791" s="427"/>
    </row>
    <row r="3792" spans="1:14" ht="15" customHeight="1">
      <c r="A3792" s="410">
        <v>44417</v>
      </c>
      <c r="B3792" s="411">
        <v>11700</v>
      </c>
      <c r="C3792" s="411">
        <v>12300</v>
      </c>
      <c r="D3792" s="478">
        <f t="shared" si="1086"/>
        <v>12000</v>
      </c>
      <c r="E3792" s="513"/>
      <c r="F3792" s="513"/>
      <c r="J3792" s="427"/>
      <c r="L3792" s="420"/>
      <c r="M3792" s="420"/>
      <c r="N3792" s="427"/>
    </row>
    <row r="3793" spans="1:14" ht="15" customHeight="1">
      <c r="A3793" s="410">
        <v>44418</v>
      </c>
      <c r="B3793" s="411">
        <v>11700</v>
      </c>
      <c r="C3793" s="411">
        <v>12300</v>
      </c>
      <c r="D3793" s="478">
        <f t="shared" si="1086"/>
        <v>12000</v>
      </c>
      <c r="E3793" s="513"/>
      <c r="F3793" s="513"/>
      <c r="J3793" s="427"/>
      <c r="L3793" s="420"/>
      <c r="M3793" s="420"/>
      <c r="N3793" s="427"/>
    </row>
    <row r="3794" spans="1:14" ht="15" customHeight="1">
      <c r="A3794" s="410">
        <v>44419</v>
      </c>
      <c r="B3794" s="411">
        <v>11900</v>
      </c>
      <c r="C3794" s="411">
        <v>12450</v>
      </c>
      <c r="D3794" s="478">
        <f t="shared" si="1086"/>
        <v>12175</v>
      </c>
      <c r="E3794" s="513"/>
      <c r="F3794" s="513"/>
      <c r="J3794" s="427"/>
      <c r="L3794" s="420"/>
      <c r="M3794" s="420"/>
      <c r="N3794" s="427"/>
    </row>
    <row r="3795" spans="1:14" ht="15" customHeight="1">
      <c r="A3795" s="410">
        <v>44420</v>
      </c>
      <c r="B3795" s="411">
        <v>11900</v>
      </c>
      <c r="C3795" s="411">
        <v>12450</v>
      </c>
      <c r="D3795" s="478">
        <f t="shared" si="1086"/>
        <v>12175</v>
      </c>
      <c r="E3795" s="513"/>
      <c r="F3795" s="513"/>
      <c r="J3795" s="427"/>
      <c r="L3795" s="420"/>
      <c r="M3795" s="420"/>
      <c r="N3795" s="427"/>
    </row>
    <row r="3796" spans="1:14" ht="15" customHeight="1">
      <c r="A3796" s="410">
        <v>44421</v>
      </c>
      <c r="B3796" s="411">
        <v>11700</v>
      </c>
      <c r="C3796" s="411">
        <v>12200</v>
      </c>
      <c r="D3796" s="478">
        <f t="shared" si="1086"/>
        <v>11950</v>
      </c>
      <c r="E3796" s="513"/>
      <c r="F3796" s="513"/>
      <c r="J3796" s="427"/>
      <c r="L3796" s="420"/>
      <c r="M3796" s="420"/>
      <c r="N3796" s="427"/>
    </row>
    <row r="3797" spans="1:14" ht="15" customHeight="1">
      <c r="A3797" s="410">
        <v>44424</v>
      </c>
      <c r="B3797" s="411">
        <v>11700</v>
      </c>
      <c r="C3797" s="411">
        <v>12200</v>
      </c>
      <c r="D3797" s="478">
        <f t="shared" si="1086"/>
        <v>11950</v>
      </c>
      <c r="E3797" s="513"/>
      <c r="F3797" s="513"/>
      <c r="J3797" s="427"/>
      <c r="L3797" s="420"/>
      <c r="M3797" s="420"/>
      <c r="N3797" s="427"/>
    </row>
    <row r="3798" spans="1:14" ht="15" customHeight="1">
      <c r="A3798" s="410">
        <v>44425</v>
      </c>
      <c r="B3798" s="411">
        <v>11700</v>
      </c>
      <c r="C3798" s="411">
        <v>12200</v>
      </c>
      <c r="D3798" s="478">
        <f t="shared" si="1086"/>
        <v>11950</v>
      </c>
      <c r="E3798" s="513"/>
      <c r="F3798" s="513"/>
      <c r="J3798" s="427"/>
      <c r="L3798" s="420"/>
      <c r="M3798" s="420"/>
      <c r="N3798" s="427"/>
    </row>
    <row r="3799" spans="1:14" ht="15" customHeight="1">
      <c r="A3799" s="410">
        <v>44426</v>
      </c>
      <c r="B3799" s="411">
        <v>11750</v>
      </c>
      <c r="C3799" s="411">
        <v>12200</v>
      </c>
      <c r="D3799" s="478">
        <f t="shared" si="1086"/>
        <v>11975</v>
      </c>
      <c r="E3799" s="513"/>
      <c r="F3799" s="513"/>
      <c r="J3799" s="427"/>
      <c r="L3799" s="420"/>
      <c r="M3799" s="420"/>
      <c r="N3799" s="427"/>
    </row>
    <row r="3800" spans="1:14" ht="15" customHeight="1">
      <c r="A3800" s="410">
        <v>44427</v>
      </c>
      <c r="B3800" s="411">
        <v>11750</v>
      </c>
      <c r="C3800" s="411">
        <v>12200</v>
      </c>
      <c r="D3800" s="478">
        <f t="shared" si="1086"/>
        <v>11975</v>
      </c>
      <c r="E3800" s="513"/>
      <c r="F3800" s="513"/>
      <c r="J3800" s="427"/>
      <c r="L3800" s="420"/>
      <c r="M3800" s="420"/>
      <c r="N3800" s="427"/>
    </row>
    <row r="3801" spans="1:14" ht="15" customHeight="1">
      <c r="A3801" s="410">
        <v>44428</v>
      </c>
      <c r="B3801" s="411">
        <v>11750</v>
      </c>
      <c r="C3801" s="411">
        <v>12200</v>
      </c>
      <c r="D3801" s="478">
        <f t="shared" si="1086"/>
        <v>11975</v>
      </c>
      <c r="E3801" s="513"/>
      <c r="F3801" s="513"/>
      <c r="J3801" s="427"/>
      <c r="L3801" s="420"/>
      <c r="M3801" s="420"/>
      <c r="N3801" s="427"/>
    </row>
    <row r="3802" spans="1:14" ht="15" customHeight="1">
      <c r="A3802" s="410">
        <v>44431</v>
      </c>
      <c r="B3802" s="411">
        <v>11750</v>
      </c>
      <c r="C3802" s="411">
        <v>12200</v>
      </c>
      <c r="D3802" s="478">
        <f t="shared" si="1086"/>
        <v>11975</v>
      </c>
      <c r="E3802" s="513"/>
      <c r="F3802" s="513"/>
      <c r="J3802" s="427"/>
      <c r="L3802" s="420"/>
      <c r="M3802" s="420"/>
      <c r="N3802" s="427"/>
    </row>
    <row r="3803" spans="1:14" ht="15" customHeight="1">
      <c r="A3803" s="410">
        <v>44432</v>
      </c>
      <c r="B3803" s="411">
        <v>11750</v>
      </c>
      <c r="C3803" s="411">
        <v>12200</v>
      </c>
      <c r="D3803" s="478">
        <f t="shared" si="1086"/>
        <v>11975</v>
      </c>
      <c r="E3803" s="513"/>
      <c r="F3803" s="513"/>
      <c r="J3803" s="411"/>
      <c r="L3803" s="420"/>
      <c r="M3803" s="420"/>
      <c r="N3803" s="427"/>
    </row>
    <row r="3804" spans="1:14" ht="15" customHeight="1">
      <c r="A3804" s="410">
        <v>44433</v>
      </c>
      <c r="B3804" s="411">
        <v>11750</v>
      </c>
      <c r="C3804" s="411">
        <v>12300</v>
      </c>
      <c r="D3804" s="478">
        <f t="shared" si="1086"/>
        <v>12025</v>
      </c>
      <c r="E3804" s="513"/>
      <c r="F3804" s="513"/>
      <c r="J3804" s="427"/>
      <c r="L3804" s="420"/>
      <c r="M3804" s="420"/>
      <c r="N3804" s="427"/>
    </row>
    <row r="3805" spans="1:14" ht="15" customHeight="1">
      <c r="A3805" s="410">
        <v>44434</v>
      </c>
      <c r="B3805" s="411">
        <v>11750</v>
      </c>
      <c r="C3805" s="411">
        <v>12300</v>
      </c>
      <c r="D3805" s="478">
        <f t="shared" si="1086"/>
        <v>12025</v>
      </c>
      <c r="E3805" s="513"/>
      <c r="F3805" s="513"/>
      <c r="J3805" s="427"/>
      <c r="L3805" s="420"/>
      <c r="M3805" s="420"/>
      <c r="N3805" s="427"/>
    </row>
    <row r="3806" spans="1:14" ht="15" customHeight="1">
      <c r="A3806" s="410">
        <v>44435</v>
      </c>
      <c r="B3806" s="411">
        <v>11750</v>
      </c>
      <c r="C3806" s="411">
        <v>12300</v>
      </c>
      <c r="D3806" s="478">
        <f t="shared" si="1086"/>
        <v>12025</v>
      </c>
      <c r="E3806" s="513"/>
      <c r="F3806" s="513"/>
      <c r="J3806" s="427"/>
      <c r="L3806" s="420"/>
      <c r="M3806" s="420"/>
      <c r="N3806" s="427"/>
    </row>
    <row r="3807" spans="1:14" ht="15" customHeight="1">
      <c r="A3807" s="410">
        <v>44438</v>
      </c>
      <c r="B3807" s="763" t="s">
        <v>62</v>
      </c>
      <c r="C3807" s="752"/>
      <c r="E3807" s="513"/>
      <c r="F3807" s="513"/>
      <c r="J3807" s="427"/>
      <c r="N3807" s="427"/>
    </row>
    <row r="3808" spans="1:14" ht="15" customHeight="1" thickBot="1">
      <c r="A3808" s="415">
        <v>44439</v>
      </c>
      <c r="B3808" s="416">
        <v>11750</v>
      </c>
      <c r="C3808" s="416">
        <v>12300</v>
      </c>
      <c r="D3808" s="520">
        <f t="shared" ref="D3808:D3853" si="1087">AVERAGE(B3808:C3808)</f>
        <v>12025</v>
      </c>
      <c r="E3808" s="435">
        <f>AVERAGE($D$3787:D3808)</f>
        <v>11889.285714285714</v>
      </c>
      <c r="F3808" s="435">
        <f>AVERAGE($D$3637:D3808)</f>
        <v>10239.820359281437</v>
      </c>
      <c r="J3808" s="427"/>
      <c r="L3808" s="420"/>
      <c r="M3808" s="420"/>
      <c r="N3808" s="427"/>
    </row>
    <row r="3809" spans="1:14" ht="15" customHeight="1">
      <c r="A3809" s="410">
        <v>44440</v>
      </c>
      <c r="B3809" s="411">
        <v>11700</v>
      </c>
      <c r="C3809" s="411">
        <v>12100</v>
      </c>
      <c r="D3809" s="495">
        <f t="shared" si="1087"/>
        <v>11900</v>
      </c>
      <c r="E3809" s="404"/>
      <c r="F3809" s="404"/>
      <c r="J3809" s="427"/>
      <c r="L3809" s="427"/>
      <c r="N3809" s="427"/>
    </row>
    <row r="3810" spans="1:14" ht="15" customHeight="1">
      <c r="A3810" s="410">
        <v>44441</v>
      </c>
      <c r="B3810" s="411">
        <v>11700</v>
      </c>
      <c r="C3810" s="411">
        <v>12100</v>
      </c>
      <c r="D3810" s="521">
        <f t="shared" si="1087"/>
        <v>11900</v>
      </c>
      <c r="E3810" s="404"/>
      <c r="F3810" s="404"/>
    </row>
    <row r="3811" spans="1:14" ht="15" customHeight="1">
      <c r="A3811" s="410">
        <v>44442</v>
      </c>
      <c r="B3811" s="411">
        <v>11700</v>
      </c>
      <c r="C3811" s="411">
        <v>12100</v>
      </c>
      <c r="D3811" s="521">
        <f t="shared" si="1087"/>
        <v>11900</v>
      </c>
      <c r="E3811" s="404"/>
      <c r="F3811" s="404"/>
    </row>
    <row r="3812" spans="1:14" ht="15" customHeight="1">
      <c r="A3812" s="410">
        <v>44445</v>
      </c>
      <c r="B3812" s="411">
        <v>11700</v>
      </c>
      <c r="C3812" s="411">
        <v>12100</v>
      </c>
      <c r="D3812" s="521">
        <f t="shared" si="1087"/>
        <v>11900</v>
      </c>
      <c r="E3812" s="404"/>
      <c r="F3812" s="404"/>
    </row>
    <row r="3813" spans="1:14" ht="15" customHeight="1">
      <c r="A3813" s="410">
        <v>44446</v>
      </c>
      <c r="B3813" s="411">
        <v>11700</v>
      </c>
      <c r="C3813" s="411">
        <v>12100</v>
      </c>
      <c r="D3813" s="521">
        <f t="shared" si="1087"/>
        <v>11900</v>
      </c>
      <c r="E3813" s="404"/>
      <c r="F3813" s="404"/>
    </row>
    <row r="3814" spans="1:14" ht="15" customHeight="1">
      <c r="A3814" s="410">
        <v>44447</v>
      </c>
      <c r="B3814" s="411">
        <v>11800</v>
      </c>
      <c r="C3814" s="411">
        <v>12400</v>
      </c>
      <c r="D3814" s="521">
        <f t="shared" si="1087"/>
        <v>12100</v>
      </c>
      <c r="E3814" s="404"/>
      <c r="F3814" s="404"/>
    </row>
    <row r="3815" spans="1:14" ht="15" customHeight="1">
      <c r="A3815" s="410">
        <v>44448</v>
      </c>
      <c r="B3815" s="411">
        <v>11800</v>
      </c>
      <c r="C3815" s="411">
        <v>12400</v>
      </c>
      <c r="D3815" s="521">
        <f t="shared" si="1087"/>
        <v>12100</v>
      </c>
      <c r="E3815" s="404"/>
      <c r="F3815" s="404"/>
    </row>
    <row r="3816" spans="1:14" ht="15" customHeight="1">
      <c r="A3816" s="410">
        <v>44449</v>
      </c>
      <c r="B3816" s="411">
        <v>12000</v>
      </c>
      <c r="C3816" s="411">
        <v>12900</v>
      </c>
      <c r="D3816" s="521">
        <f t="shared" si="1087"/>
        <v>12450</v>
      </c>
      <c r="E3816" s="404"/>
      <c r="F3816" s="404"/>
    </row>
    <row r="3817" spans="1:14" ht="15" customHeight="1">
      <c r="A3817" s="410">
        <v>44452</v>
      </c>
      <c r="B3817" s="411">
        <v>12000</v>
      </c>
      <c r="C3817" s="411">
        <v>12900</v>
      </c>
      <c r="D3817" s="521">
        <f t="shared" si="1087"/>
        <v>12450</v>
      </c>
      <c r="E3817" s="404"/>
      <c r="F3817" s="404"/>
    </row>
    <row r="3818" spans="1:14" ht="15" customHeight="1">
      <c r="A3818" s="410">
        <v>44453</v>
      </c>
      <c r="B3818" s="411">
        <v>12000</v>
      </c>
      <c r="C3818" s="411">
        <v>12900</v>
      </c>
      <c r="D3818" s="521">
        <f t="shared" si="1087"/>
        <v>12450</v>
      </c>
      <c r="E3818" s="404"/>
      <c r="F3818" s="404"/>
    </row>
    <row r="3819" spans="1:14" ht="15" customHeight="1">
      <c r="A3819" s="410">
        <v>44454</v>
      </c>
      <c r="B3819" s="411">
        <v>12500</v>
      </c>
      <c r="C3819" s="411">
        <v>13000</v>
      </c>
      <c r="D3819" s="521">
        <f t="shared" si="1087"/>
        <v>12750</v>
      </c>
      <c r="E3819" s="404"/>
      <c r="F3819" s="404"/>
    </row>
    <row r="3820" spans="1:14" ht="15" customHeight="1">
      <c r="A3820" s="410">
        <v>44455</v>
      </c>
      <c r="B3820" s="411">
        <v>12500</v>
      </c>
      <c r="C3820" s="411">
        <v>13000</v>
      </c>
      <c r="D3820" s="521">
        <f t="shared" si="1087"/>
        <v>12750</v>
      </c>
      <c r="E3820" s="404"/>
      <c r="F3820" s="404"/>
    </row>
    <row r="3821" spans="1:14" ht="15" customHeight="1">
      <c r="A3821" s="410">
        <v>44456</v>
      </c>
      <c r="B3821" s="411">
        <v>12500</v>
      </c>
      <c r="C3821" s="411">
        <v>13100</v>
      </c>
      <c r="D3821" s="521">
        <f t="shared" si="1087"/>
        <v>12800</v>
      </c>
      <c r="E3821" s="404"/>
      <c r="F3821" s="404"/>
    </row>
    <row r="3822" spans="1:14" ht="15" customHeight="1">
      <c r="A3822" s="410">
        <v>44459</v>
      </c>
      <c r="B3822" s="411">
        <v>12500</v>
      </c>
      <c r="C3822" s="411">
        <v>13100</v>
      </c>
      <c r="D3822" s="521">
        <f t="shared" si="1087"/>
        <v>12800</v>
      </c>
      <c r="E3822" s="404"/>
      <c r="F3822" s="404"/>
    </row>
    <row r="3823" spans="1:14" ht="15" customHeight="1">
      <c r="A3823" s="410">
        <v>44460</v>
      </c>
      <c r="B3823" s="411">
        <v>12500</v>
      </c>
      <c r="C3823" s="411">
        <v>13100</v>
      </c>
      <c r="D3823" s="521">
        <f t="shared" si="1087"/>
        <v>12800</v>
      </c>
      <c r="E3823" s="404"/>
      <c r="F3823" s="404"/>
    </row>
    <row r="3824" spans="1:14" ht="15" customHeight="1">
      <c r="A3824" s="410">
        <v>44461</v>
      </c>
      <c r="B3824" s="411">
        <v>12700</v>
      </c>
      <c r="C3824" s="411">
        <v>13150</v>
      </c>
      <c r="D3824" s="521">
        <f t="shared" si="1087"/>
        <v>12925</v>
      </c>
      <c r="E3824" s="404"/>
      <c r="F3824" s="404"/>
    </row>
    <row r="3825" spans="1:15" ht="15" customHeight="1">
      <c r="A3825" s="410">
        <v>44462</v>
      </c>
      <c r="B3825" s="411">
        <v>12700</v>
      </c>
      <c r="C3825" s="411">
        <v>13150</v>
      </c>
      <c r="D3825" s="521">
        <f t="shared" si="1087"/>
        <v>12925</v>
      </c>
      <c r="E3825" s="404"/>
      <c r="F3825" s="404"/>
    </row>
    <row r="3826" spans="1:15" ht="15" customHeight="1">
      <c r="A3826" s="410">
        <v>44463</v>
      </c>
      <c r="B3826" s="411">
        <v>12700</v>
      </c>
      <c r="C3826" s="411">
        <v>13150</v>
      </c>
      <c r="D3826" s="521">
        <f t="shared" si="1087"/>
        <v>12925</v>
      </c>
      <c r="E3826" s="404"/>
      <c r="F3826" s="404"/>
    </row>
    <row r="3827" spans="1:15" ht="15" customHeight="1">
      <c r="A3827" s="410">
        <v>44466</v>
      </c>
      <c r="B3827" s="411">
        <v>12700</v>
      </c>
      <c r="C3827" s="411">
        <v>13150</v>
      </c>
      <c r="D3827" s="521">
        <f t="shared" si="1087"/>
        <v>12925</v>
      </c>
      <c r="E3827" s="404"/>
      <c r="F3827" s="404"/>
    </row>
    <row r="3828" spans="1:15" ht="15" customHeight="1">
      <c r="A3828" s="410">
        <v>44467</v>
      </c>
      <c r="B3828" s="411">
        <v>12700</v>
      </c>
      <c r="C3828" s="411">
        <v>13150</v>
      </c>
      <c r="D3828" s="521">
        <f t="shared" si="1087"/>
        <v>12925</v>
      </c>
      <c r="E3828" s="404"/>
      <c r="F3828" s="404"/>
    </row>
    <row r="3829" spans="1:15" ht="15" customHeight="1">
      <c r="A3829" s="410">
        <v>44468</v>
      </c>
      <c r="B3829" s="411">
        <v>12700</v>
      </c>
      <c r="C3829" s="411">
        <v>13250</v>
      </c>
      <c r="D3829" s="521">
        <f t="shared" si="1087"/>
        <v>12975</v>
      </c>
      <c r="E3829" s="404"/>
      <c r="F3829" s="404"/>
    </row>
    <row r="3830" spans="1:15" ht="15" customHeight="1" thickBot="1">
      <c r="A3830" s="415">
        <v>44469</v>
      </c>
      <c r="B3830" s="416">
        <v>12700</v>
      </c>
      <c r="C3830" s="416">
        <v>13250</v>
      </c>
      <c r="D3830" s="520">
        <f t="shared" si="1087"/>
        <v>12975</v>
      </c>
      <c r="E3830" s="435">
        <f>AVERAGE($D$3809:D3830)</f>
        <v>12523.863636363636</v>
      </c>
      <c r="F3830" s="435">
        <f>AVERAGE($D$3637:D3830)</f>
        <v>10505.687830687832</v>
      </c>
    </row>
    <row r="3831" spans="1:15" ht="15" customHeight="1">
      <c r="A3831" s="3">
        <v>44470</v>
      </c>
      <c r="B3831" s="411">
        <v>12900</v>
      </c>
      <c r="C3831" s="411">
        <v>13300</v>
      </c>
      <c r="D3831" s="521">
        <f t="shared" si="1087"/>
        <v>13100</v>
      </c>
      <c r="E3831" s="404"/>
      <c r="F3831" s="404"/>
    </row>
    <row r="3832" spans="1:15" ht="15" customHeight="1">
      <c r="A3832" s="3">
        <v>44473</v>
      </c>
      <c r="B3832" s="411">
        <v>12900</v>
      </c>
      <c r="C3832" s="411">
        <v>13300</v>
      </c>
      <c r="D3832" s="521">
        <f t="shared" si="1087"/>
        <v>13100</v>
      </c>
      <c r="E3832" s="404"/>
      <c r="F3832" s="404"/>
    </row>
    <row r="3833" spans="1:15" ht="15" customHeight="1">
      <c r="A3833" s="3">
        <v>44474</v>
      </c>
      <c r="B3833" s="411">
        <v>12900</v>
      </c>
      <c r="C3833" s="411">
        <v>13300</v>
      </c>
      <c r="D3833" s="521">
        <f t="shared" si="1087"/>
        <v>13100</v>
      </c>
      <c r="E3833" s="404"/>
      <c r="F3833" s="404"/>
    </row>
    <row r="3834" spans="1:15" ht="15" customHeight="1">
      <c r="A3834" s="3">
        <v>44475</v>
      </c>
      <c r="B3834" s="411">
        <v>13200</v>
      </c>
      <c r="C3834" s="411">
        <v>13500</v>
      </c>
      <c r="D3834" s="521">
        <f t="shared" si="1087"/>
        <v>13350</v>
      </c>
      <c r="E3834" s="404"/>
      <c r="F3834" s="404"/>
    </row>
    <row r="3835" spans="1:15" ht="15" customHeight="1">
      <c r="A3835" s="3">
        <v>44476</v>
      </c>
      <c r="B3835" s="411">
        <v>13200</v>
      </c>
      <c r="C3835" s="411">
        <v>13500</v>
      </c>
      <c r="D3835" s="521">
        <f t="shared" si="1087"/>
        <v>13350</v>
      </c>
      <c r="E3835" s="404"/>
      <c r="F3835" s="404"/>
    </row>
    <row r="3836" spans="1:15" ht="15" customHeight="1">
      <c r="A3836" s="3">
        <v>44477</v>
      </c>
      <c r="B3836" s="411">
        <v>13200</v>
      </c>
      <c r="C3836" s="411">
        <v>13500</v>
      </c>
      <c r="D3836" s="521">
        <f t="shared" si="1087"/>
        <v>13350</v>
      </c>
      <c r="E3836" s="404"/>
      <c r="F3836" s="404"/>
    </row>
    <row r="3837" spans="1:15" ht="15" customHeight="1">
      <c r="A3837" s="3">
        <v>44480</v>
      </c>
      <c r="B3837" s="411">
        <v>13200</v>
      </c>
      <c r="C3837" s="411">
        <v>13500</v>
      </c>
      <c r="D3837" s="521">
        <f t="shared" si="1087"/>
        <v>13350</v>
      </c>
      <c r="E3837" s="404"/>
      <c r="F3837" s="404"/>
    </row>
    <row r="3838" spans="1:15" ht="15" customHeight="1">
      <c r="A3838" s="3">
        <v>44481</v>
      </c>
      <c r="B3838" s="411">
        <v>13200</v>
      </c>
      <c r="C3838" s="411">
        <v>13500</v>
      </c>
      <c r="D3838" s="521">
        <f t="shared" si="1087"/>
        <v>13350</v>
      </c>
      <c r="E3838" s="404"/>
      <c r="F3838" s="404"/>
      <c r="N3838" s="411"/>
      <c r="O3838" s="411"/>
    </row>
    <row r="3839" spans="1:15" ht="15" customHeight="1">
      <c r="A3839" s="3">
        <v>44482</v>
      </c>
      <c r="B3839" s="411">
        <v>13200</v>
      </c>
      <c r="C3839" s="411">
        <v>13500</v>
      </c>
      <c r="D3839" s="521">
        <f t="shared" si="1087"/>
        <v>13350</v>
      </c>
      <c r="E3839" s="404"/>
      <c r="F3839" s="404"/>
      <c r="N3839" s="411"/>
      <c r="O3839" s="411"/>
    </row>
    <row r="3840" spans="1:15" ht="15" customHeight="1">
      <c r="A3840" s="3">
        <v>44483</v>
      </c>
      <c r="B3840" s="411">
        <v>13200</v>
      </c>
      <c r="C3840" s="411">
        <v>13500</v>
      </c>
      <c r="D3840" s="521">
        <f t="shared" si="1087"/>
        <v>13350</v>
      </c>
      <c r="E3840" s="404"/>
      <c r="F3840" s="404"/>
      <c r="N3840" s="411"/>
      <c r="O3840" s="411"/>
    </row>
    <row r="3841" spans="1:15" ht="15" customHeight="1">
      <c r="A3841" s="3">
        <v>44484</v>
      </c>
      <c r="B3841" s="411">
        <v>13200</v>
      </c>
      <c r="C3841" s="411">
        <v>13500</v>
      </c>
      <c r="D3841" s="521">
        <f t="shared" si="1087"/>
        <v>13350</v>
      </c>
      <c r="E3841" s="404"/>
      <c r="F3841" s="404"/>
      <c r="N3841" s="411"/>
      <c r="O3841" s="411"/>
    </row>
    <row r="3842" spans="1:15" ht="15" customHeight="1">
      <c r="A3842" s="3">
        <v>44487</v>
      </c>
      <c r="B3842" s="411">
        <v>13200</v>
      </c>
      <c r="C3842" s="411">
        <v>13500</v>
      </c>
      <c r="D3842" s="521">
        <f t="shared" si="1087"/>
        <v>13350</v>
      </c>
      <c r="E3842" s="404"/>
      <c r="F3842" s="404"/>
      <c r="N3842" s="411"/>
      <c r="O3842" s="411"/>
    </row>
    <row r="3843" spans="1:15" ht="15" customHeight="1">
      <c r="A3843" s="3">
        <v>44488</v>
      </c>
      <c r="B3843" s="411">
        <v>13200</v>
      </c>
      <c r="C3843" s="411">
        <v>13500</v>
      </c>
      <c r="D3843" s="521">
        <f t="shared" si="1087"/>
        <v>13350</v>
      </c>
      <c r="E3843" s="404"/>
      <c r="F3843" s="404"/>
      <c r="N3843" s="411"/>
      <c r="O3843" s="411"/>
    </row>
    <row r="3844" spans="1:15" ht="15" customHeight="1">
      <c r="A3844" s="3">
        <v>44489</v>
      </c>
      <c r="B3844" s="411">
        <v>13200</v>
      </c>
      <c r="C3844" s="411">
        <v>13500</v>
      </c>
      <c r="D3844" s="521">
        <f t="shared" si="1087"/>
        <v>13350</v>
      </c>
      <c r="E3844" s="404"/>
      <c r="F3844" s="404"/>
      <c r="N3844" s="411"/>
      <c r="O3844" s="411"/>
    </row>
    <row r="3845" spans="1:15" ht="15" customHeight="1">
      <c r="A3845" s="3">
        <v>44490</v>
      </c>
      <c r="B3845" s="411">
        <v>13200</v>
      </c>
      <c r="C3845" s="411">
        <v>13500</v>
      </c>
      <c r="D3845" s="521">
        <f t="shared" si="1087"/>
        <v>13350</v>
      </c>
      <c r="E3845" s="404"/>
      <c r="F3845" s="404"/>
      <c r="N3845" s="411"/>
      <c r="O3845" s="411"/>
    </row>
    <row r="3846" spans="1:15" ht="15" customHeight="1">
      <c r="A3846" s="3">
        <v>44491</v>
      </c>
      <c r="B3846" s="411">
        <v>12900</v>
      </c>
      <c r="C3846" s="411">
        <v>13500</v>
      </c>
      <c r="D3846" s="521">
        <f t="shared" si="1087"/>
        <v>13200</v>
      </c>
      <c r="E3846" s="404"/>
      <c r="F3846" s="404"/>
      <c r="N3846" s="411"/>
      <c r="O3846" s="411"/>
    </row>
    <row r="3847" spans="1:15" ht="15" customHeight="1">
      <c r="A3847" s="3">
        <v>44494</v>
      </c>
      <c r="B3847" s="411">
        <v>12900</v>
      </c>
      <c r="C3847" s="411">
        <v>13500</v>
      </c>
      <c r="D3847" s="521">
        <f t="shared" si="1087"/>
        <v>13200</v>
      </c>
      <c r="E3847" s="404"/>
      <c r="F3847" s="404"/>
      <c r="N3847" s="411"/>
      <c r="O3847" s="411"/>
    </row>
    <row r="3848" spans="1:15" ht="15" customHeight="1">
      <c r="A3848" s="3">
        <v>44495</v>
      </c>
      <c r="B3848" s="411">
        <v>12900</v>
      </c>
      <c r="C3848" s="411">
        <v>13500</v>
      </c>
      <c r="D3848" s="521">
        <f t="shared" si="1087"/>
        <v>13200</v>
      </c>
      <c r="E3848" s="404"/>
      <c r="F3848" s="404"/>
    </row>
    <row r="3849" spans="1:15" ht="15" customHeight="1">
      <c r="A3849" s="3">
        <v>44496</v>
      </c>
      <c r="B3849" s="411">
        <v>12800</v>
      </c>
      <c r="C3849" s="411">
        <v>13600</v>
      </c>
      <c r="D3849" s="521">
        <f t="shared" si="1087"/>
        <v>13200</v>
      </c>
      <c r="E3849" s="404"/>
      <c r="F3849" s="404"/>
    </row>
    <row r="3850" spans="1:15" ht="15" customHeight="1">
      <c r="A3850" s="3">
        <v>44497</v>
      </c>
      <c r="B3850" s="411">
        <v>12800</v>
      </c>
      <c r="C3850" s="411">
        <v>13600</v>
      </c>
      <c r="D3850" s="521">
        <f t="shared" si="1087"/>
        <v>13200</v>
      </c>
      <c r="E3850" s="404"/>
      <c r="F3850" s="404"/>
    </row>
    <row r="3851" spans="1:15" ht="15" customHeight="1" thickBot="1">
      <c r="A3851" s="11">
        <v>44498</v>
      </c>
      <c r="B3851" s="416">
        <v>12800</v>
      </c>
      <c r="C3851" s="416">
        <v>13600</v>
      </c>
      <c r="D3851" s="520">
        <f t="shared" si="1087"/>
        <v>13200</v>
      </c>
      <c r="E3851" s="435">
        <f>AVERAGE($D$3831:D3851)</f>
        <v>13271.428571428571</v>
      </c>
      <c r="F3851" s="435">
        <f>AVERAGE($D$3637:D3851)</f>
        <v>10782.261904761905</v>
      </c>
    </row>
    <row r="3852" spans="1:15" ht="15" customHeight="1">
      <c r="A3852" s="3">
        <v>44501</v>
      </c>
      <c r="B3852" s="438">
        <v>12800</v>
      </c>
      <c r="C3852" s="438">
        <v>13600</v>
      </c>
      <c r="D3852" s="521">
        <f t="shared" si="1087"/>
        <v>13200</v>
      </c>
    </row>
    <row r="3853" spans="1:15" ht="15" customHeight="1">
      <c r="A3853" s="3">
        <v>44502</v>
      </c>
      <c r="B3853" s="420">
        <v>12800</v>
      </c>
      <c r="C3853" s="420">
        <v>13600</v>
      </c>
      <c r="D3853" s="428">
        <f t="shared" si="1087"/>
        <v>13200</v>
      </c>
    </row>
    <row r="3854" spans="1:15" ht="15" customHeight="1">
      <c r="A3854" s="3">
        <v>44503</v>
      </c>
      <c r="B3854" s="428">
        <v>12800</v>
      </c>
      <c r="C3854" s="428">
        <v>13600</v>
      </c>
      <c r="D3854" s="428">
        <f>AVERAGE(B3854:C3854)</f>
        <v>13200</v>
      </c>
    </row>
    <row r="3855" spans="1:15" ht="15" customHeight="1">
      <c r="A3855" s="3">
        <v>44504</v>
      </c>
      <c r="B3855" s="428">
        <v>12800</v>
      </c>
      <c r="C3855" s="428">
        <v>13600</v>
      </c>
      <c r="D3855" s="428">
        <f t="shared" ref="D3855:D3863" si="1088">AVERAGE(B3855:C3855)</f>
        <v>13200</v>
      </c>
    </row>
    <row r="3856" spans="1:15" ht="15" customHeight="1">
      <c r="A3856" s="3">
        <v>44505</v>
      </c>
      <c r="B3856" s="428">
        <v>12800</v>
      </c>
      <c r="C3856" s="428">
        <v>13600</v>
      </c>
      <c r="D3856" s="428">
        <f t="shared" si="1088"/>
        <v>13200</v>
      </c>
    </row>
    <row r="3857" spans="1:4" ht="15" customHeight="1">
      <c r="A3857" s="3">
        <v>44508</v>
      </c>
      <c r="B3857" s="428">
        <v>12800</v>
      </c>
      <c r="C3857" s="428">
        <v>13600</v>
      </c>
      <c r="D3857" s="428">
        <f t="shared" si="1088"/>
        <v>13200</v>
      </c>
    </row>
    <row r="3858" spans="1:4" ht="15" customHeight="1">
      <c r="A3858" s="3">
        <v>44509</v>
      </c>
      <c r="B3858" s="428">
        <v>12800</v>
      </c>
      <c r="C3858" s="428">
        <v>13600</v>
      </c>
      <c r="D3858" s="428">
        <f t="shared" si="1088"/>
        <v>13200</v>
      </c>
    </row>
    <row r="3859" spans="1:4" ht="15" customHeight="1">
      <c r="A3859" s="3">
        <v>44510</v>
      </c>
      <c r="B3859" s="428">
        <v>12800</v>
      </c>
      <c r="C3859" s="428">
        <v>13600</v>
      </c>
      <c r="D3859" s="428">
        <f t="shared" si="1088"/>
        <v>13200</v>
      </c>
    </row>
    <row r="3860" spans="1:4" ht="15" customHeight="1">
      <c r="A3860" s="3">
        <v>44511</v>
      </c>
      <c r="B3860" s="428">
        <v>12800</v>
      </c>
      <c r="C3860" s="428">
        <v>13600</v>
      </c>
      <c r="D3860" s="428">
        <f t="shared" si="1088"/>
        <v>13200</v>
      </c>
    </row>
    <row r="3861" spans="1:4" ht="15" customHeight="1">
      <c r="A3861" s="3">
        <v>44512</v>
      </c>
      <c r="B3861" s="428">
        <v>12800</v>
      </c>
      <c r="C3861" s="428">
        <v>13600</v>
      </c>
      <c r="D3861" s="428">
        <f t="shared" si="1088"/>
        <v>13200</v>
      </c>
    </row>
    <row r="3862" spans="1:4" ht="15" customHeight="1">
      <c r="A3862" s="3">
        <v>44515</v>
      </c>
      <c r="B3862" s="428">
        <v>12800</v>
      </c>
      <c r="C3862" s="428">
        <v>13600</v>
      </c>
      <c r="D3862" s="428">
        <f t="shared" si="1088"/>
        <v>13200</v>
      </c>
    </row>
    <row r="3863" spans="1:4" ht="15" customHeight="1">
      <c r="A3863" s="3">
        <v>44516</v>
      </c>
      <c r="B3863" s="428">
        <v>12800</v>
      </c>
      <c r="C3863" s="428">
        <v>13600</v>
      </c>
      <c r="D3863" s="428">
        <f t="shared" si="1088"/>
        <v>13200</v>
      </c>
    </row>
    <row r="3864" spans="1:4" ht="15" customHeight="1">
      <c r="A3864" s="3">
        <v>44517</v>
      </c>
      <c r="B3864" s="428">
        <v>12700</v>
      </c>
      <c r="C3864" s="428">
        <v>13500</v>
      </c>
      <c r="D3864" s="428">
        <f>AVERAGE(B3864:C3864)</f>
        <v>13100</v>
      </c>
    </row>
    <row r="3865" spans="1:4" ht="15" customHeight="1">
      <c r="A3865" s="3">
        <v>44518</v>
      </c>
      <c r="B3865" s="428">
        <v>12700</v>
      </c>
      <c r="C3865" s="428">
        <v>13500</v>
      </c>
      <c r="D3865" s="428">
        <f t="shared" ref="D3865:D3875" si="1089">AVERAGE(B3865:C3865)</f>
        <v>13100</v>
      </c>
    </row>
    <row r="3866" spans="1:4" ht="15" customHeight="1">
      <c r="A3866" s="3">
        <v>44519</v>
      </c>
      <c r="B3866" s="428">
        <v>12700</v>
      </c>
      <c r="C3866" s="428">
        <v>13500</v>
      </c>
      <c r="D3866" s="428">
        <f t="shared" si="1089"/>
        <v>13100</v>
      </c>
    </row>
    <row r="3867" spans="1:4" ht="15" customHeight="1">
      <c r="A3867" s="3">
        <v>44522</v>
      </c>
      <c r="B3867" s="428">
        <v>12700</v>
      </c>
      <c r="C3867" s="428">
        <v>13500</v>
      </c>
      <c r="D3867" s="428">
        <f t="shared" si="1089"/>
        <v>13100</v>
      </c>
    </row>
    <row r="3868" spans="1:4" ht="15" customHeight="1">
      <c r="A3868" s="3">
        <v>44523</v>
      </c>
      <c r="B3868" s="428">
        <v>12700</v>
      </c>
      <c r="C3868" s="428">
        <v>13500</v>
      </c>
      <c r="D3868" s="428">
        <f t="shared" si="1089"/>
        <v>13100</v>
      </c>
    </row>
    <row r="3869" spans="1:4" ht="15" customHeight="1">
      <c r="A3869" s="3">
        <v>44524</v>
      </c>
      <c r="B3869" s="428">
        <v>12700</v>
      </c>
      <c r="C3869" s="428">
        <v>13500</v>
      </c>
      <c r="D3869" s="428">
        <f t="shared" si="1089"/>
        <v>13100</v>
      </c>
    </row>
    <row r="3870" spans="1:4" ht="15" customHeight="1">
      <c r="A3870" s="3">
        <v>44525</v>
      </c>
      <c r="B3870" s="428">
        <v>12700</v>
      </c>
      <c r="C3870" s="428">
        <v>13500</v>
      </c>
      <c r="D3870" s="428">
        <f t="shared" si="1089"/>
        <v>13100</v>
      </c>
    </row>
    <row r="3871" spans="1:4" ht="15" customHeight="1">
      <c r="A3871" s="3">
        <v>44526</v>
      </c>
      <c r="B3871" s="428">
        <v>12700</v>
      </c>
      <c r="C3871" s="428">
        <v>13500</v>
      </c>
      <c r="D3871" s="428">
        <f t="shared" si="1089"/>
        <v>13100</v>
      </c>
    </row>
    <row r="3872" spans="1:4" ht="15" customHeight="1">
      <c r="A3872" s="3">
        <v>44529</v>
      </c>
      <c r="B3872" s="428">
        <v>12700</v>
      </c>
      <c r="C3872" s="428">
        <v>13500</v>
      </c>
      <c r="D3872" s="428">
        <f t="shared" si="1089"/>
        <v>13100</v>
      </c>
    </row>
    <row r="3873" spans="1:6" ht="15" customHeight="1" thickBot="1">
      <c r="A3873" s="11">
        <v>44530</v>
      </c>
      <c r="B3873" s="416">
        <v>12700</v>
      </c>
      <c r="C3873" s="416">
        <v>13500</v>
      </c>
      <c r="D3873" s="520">
        <f t="shared" si="1089"/>
        <v>13100</v>
      </c>
      <c r="E3873" s="435">
        <f>AVERAGE($D$3852:D3873)</f>
        <v>13154.545454545454</v>
      </c>
      <c r="F3873" s="435">
        <f>AVERAGE($D$3637:D3873)</f>
        <v>11007.219827586207</v>
      </c>
    </row>
    <row r="3874" spans="1:6" ht="15" customHeight="1">
      <c r="A3874" s="3">
        <v>44531</v>
      </c>
      <c r="B3874" s="438">
        <v>12700</v>
      </c>
      <c r="C3874" s="438">
        <v>13500</v>
      </c>
      <c r="D3874" s="521">
        <f t="shared" si="1089"/>
        <v>13100</v>
      </c>
    </row>
    <row r="3875" spans="1:6" ht="15" customHeight="1">
      <c r="A3875" s="3">
        <v>44532</v>
      </c>
      <c r="B3875" s="428">
        <v>12700</v>
      </c>
      <c r="C3875" s="428">
        <v>13500</v>
      </c>
      <c r="D3875" s="428">
        <f t="shared" si="1089"/>
        <v>13100</v>
      </c>
    </row>
    <row r="3876" spans="1:6" ht="15" customHeight="1">
      <c r="A3876" s="3">
        <v>44533</v>
      </c>
      <c r="B3876" s="428">
        <v>12700</v>
      </c>
      <c r="C3876" s="428">
        <v>13500</v>
      </c>
      <c r="D3876" s="428">
        <f>AVERAGE(B3876:C3876)</f>
        <v>13100</v>
      </c>
    </row>
    <row r="3877" spans="1:6" ht="15" customHeight="1">
      <c r="A3877" s="3">
        <v>44536</v>
      </c>
      <c r="B3877" s="428">
        <v>12700</v>
      </c>
      <c r="C3877" s="428">
        <v>13500</v>
      </c>
      <c r="D3877" s="428">
        <f t="shared" ref="D3877:D3891" si="1090">AVERAGE(B3877:C3877)</f>
        <v>13100</v>
      </c>
    </row>
    <row r="3878" spans="1:6" ht="15" customHeight="1">
      <c r="A3878" s="3">
        <v>44537</v>
      </c>
      <c r="B3878" s="428">
        <v>12700</v>
      </c>
      <c r="C3878" s="428">
        <v>13500</v>
      </c>
      <c r="D3878" s="428">
        <f t="shared" si="1090"/>
        <v>13100</v>
      </c>
    </row>
    <row r="3879" spans="1:6" ht="15" customHeight="1">
      <c r="A3879" s="3">
        <v>44538</v>
      </c>
      <c r="B3879" s="428">
        <v>12800</v>
      </c>
      <c r="C3879" s="428">
        <v>13500</v>
      </c>
      <c r="D3879" s="428">
        <f t="shared" si="1090"/>
        <v>13150</v>
      </c>
    </row>
    <row r="3880" spans="1:6" ht="15" customHeight="1">
      <c r="A3880" s="3">
        <v>44539</v>
      </c>
      <c r="B3880" s="428">
        <v>12800</v>
      </c>
      <c r="C3880" s="428">
        <v>13500</v>
      </c>
      <c r="D3880" s="428">
        <f t="shared" si="1090"/>
        <v>13150</v>
      </c>
    </row>
    <row r="3881" spans="1:6" ht="15" customHeight="1">
      <c r="A3881" s="3">
        <v>44540</v>
      </c>
      <c r="B3881" s="428">
        <v>12900</v>
      </c>
      <c r="C3881" s="428">
        <v>13600</v>
      </c>
      <c r="D3881" s="428">
        <f t="shared" si="1090"/>
        <v>13250</v>
      </c>
    </row>
    <row r="3882" spans="1:6" ht="15" customHeight="1">
      <c r="A3882" s="3">
        <v>44543</v>
      </c>
      <c r="B3882" s="428">
        <v>12900</v>
      </c>
      <c r="C3882" s="428">
        <v>13600</v>
      </c>
      <c r="D3882" s="428">
        <f t="shared" si="1090"/>
        <v>13250</v>
      </c>
    </row>
    <row r="3883" spans="1:6" ht="15" customHeight="1">
      <c r="A3883" s="3">
        <v>44544</v>
      </c>
      <c r="B3883" s="428">
        <v>12900</v>
      </c>
      <c r="C3883" s="428">
        <v>13600</v>
      </c>
      <c r="D3883" s="428">
        <f t="shared" si="1090"/>
        <v>13250</v>
      </c>
    </row>
    <row r="3884" spans="1:6" ht="15" customHeight="1">
      <c r="A3884" s="3">
        <v>44545</v>
      </c>
      <c r="B3884" s="428">
        <v>12900</v>
      </c>
      <c r="C3884" s="428">
        <v>13600</v>
      </c>
      <c r="D3884" s="428">
        <f t="shared" si="1090"/>
        <v>13250</v>
      </c>
    </row>
    <row r="3885" spans="1:6" ht="15" customHeight="1">
      <c r="A3885" s="3">
        <v>44546</v>
      </c>
      <c r="B3885" s="428">
        <v>12900</v>
      </c>
      <c r="C3885" s="428">
        <v>13600</v>
      </c>
      <c r="D3885" s="428">
        <f t="shared" si="1090"/>
        <v>13250</v>
      </c>
    </row>
    <row r="3886" spans="1:6" ht="15" customHeight="1">
      <c r="A3886" s="3">
        <v>44547</v>
      </c>
      <c r="B3886" s="428">
        <v>13000</v>
      </c>
      <c r="C3886" s="428">
        <v>13600</v>
      </c>
      <c r="D3886" s="428">
        <f t="shared" si="1090"/>
        <v>13300</v>
      </c>
    </row>
    <row r="3887" spans="1:6" ht="15" customHeight="1">
      <c r="A3887" s="3">
        <v>44550</v>
      </c>
      <c r="B3887" s="428">
        <v>13000</v>
      </c>
      <c r="C3887" s="428">
        <v>13600</v>
      </c>
      <c r="D3887" s="428">
        <f t="shared" si="1090"/>
        <v>13300</v>
      </c>
    </row>
    <row r="3888" spans="1:6" ht="15" customHeight="1">
      <c r="A3888" s="3">
        <v>44551</v>
      </c>
      <c r="B3888" s="428">
        <v>13000</v>
      </c>
      <c r="C3888" s="428">
        <v>13600</v>
      </c>
      <c r="D3888" s="428">
        <f t="shared" si="1090"/>
        <v>13300</v>
      </c>
    </row>
    <row r="3889" spans="1:6" ht="15" customHeight="1">
      <c r="A3889" s="3">
        <v>44552</v>
      </c>
      <c r="B3889" s="428">
        <v>13000</v>
      </c>
      <c r="C3889" s="428">
        <v>13600</v>
      </c>
      <c r="D3889" s="428">
        <f t="shared" si="1090"/>
        <v>13300</v>
      </c>
    </row>
    <row r="3890" spans="1:6" ht="15" customHeight="1">
      <c r="A3890" s="3">
        <v>44553</v>
      </c>
      <c r="B3890" s="428">
        <v>13000</v>
      </c>
      <c r="C3890" s="428">
        <v>13600</v>
      </c>
      <c r="D3890" s="428">
        <f t="shared" si="1090"/>
        <v>13300</v>
      </c>
    </row>
    <row r="3891" spans="1:6" ht="15" customHeight="1">
      <c r="A3891" s="3">
        <v>44554</v>
      </c>
      <c r="B3891" s="428">
        <v>13000</v>
      </c>
      <c r="C3891" s="428">
        <v>13700</v>
      </c>
      <c r="D3891" s="428">
        <f t="shared" si="1090"/>
        <v>13350</v>
      </c>
    </row>
    <row r="3892" spans="1:6" ht="15" customHeight="1">
      <c r="A3892" s="3">
        <v>44557</v>
      </c>
      <c r="B3892" s="764" t="s">
        <v>62</v>
      </c>
      <c r="C3892" s="764"/>
      <c r="D3892" s="764"/>
    </row>
    <row r="3893" spans="1:6" ht="15" customHeight="1">
      <c r="A3893" s="3">
        <v>44558</v>
      </c>
      <c r="B3893" s="764"/>
      <c r="C3893" s="764"/>
      <c r="D3893" s="764"/>
    </row>
    <row r="3894" spans="1:6" ht="15" customHeight="1">
      <c r="A3894" s="3">
        <v>44559</v>
      </c>
      <c r="B3894" s="428">
        <v>13000</v>
      </c>
      <c r="C3894" s="428">
        <v>13700</v>
      </c>
      <c r="D3894" s="428">
        <f t="shared" ref="D3894:D3895" si="1091">AVERAGE(B3894:C3894)</f>
        <v>13350</v>
      </c>
    </row>
    <row r="3895" spans="1:6" ht="15" customHeight="1">
      <c r="A3895" s="3">
        <v>44560</v>
      </c>
      <c r="B3895" s="428">
        <v>13000</v>
      </c>
      <c r="C3895" s="428">
        <v>13700</v>
      </c>
      <c r="D3895" s="428">
        <f t="shared" si="1091"/>
        <v>13350</v>
      </c>
    </row>
    <row r="3896" spans="1:6" ht="15" customHeight="1" thickBot="1">
      <c r="A3896" s="11">
        <v>44561</v>
      </c>
      <c r="B3896" s="416">
        <v>13000</v>
      </c>
      <c r="C3896" s="416">
        <v>13700</v>
      </c>
      <c r="D3896" s="520">
        <f>AVERAGE(B3896:C3896)</f>
        <v>13350</v>
      </c>
      <c r="E3896" s="435">
        <f>AVERAGE(D3874:D3896)</f>
        <v>13235.714285714286</v>
      </c>
      <c r="F3896" s="435">
        <f>AVERAGE($D$3637:D3896)</f>
        <v>11192.193675889328</v>
      </c>
    </row>
    <row r="3897" spans="1:6" ht="15" customHeight="1">
      <c r="A3897" s="3">
        <v>44564</v>
      </c>
      <c r="B3897" s="762" t="s">
        <v>62</v>
      </c>
      <c r="C3897" s="777"/>
      <c r="D3897" s="777"/>
      <c r="F3897" s="404"/>
    </row>
    <row r="3898" spans="1:6" ht="15" customHeight="1">
      <c r="A3898" s="3">
        <v>44565</v>
      </c>
      <c r="B3898" s="428">
        <v>13000</v>
      </c>
      <c r="C3898" s="428">
        <v>13700</v>
      </c>
      <c r="D3898" s="521">
        <f>AVERAGE(B3898:C3898)</f>
        <v>13350</v>
      </c>
      <c r="F3898" s="404"/>
    </row>
    <row r="3899" spans="1:6" ht="15" customHeight="1">
      <c r="A3899" s="3">
        <v>44566</v>
      </c>
      <c r="B3899" s="428">
        <v>13000</v>
      </c>
      <c r="C3899" s="428">
        <v>13600</v>
      </c>
      <c r="D3899" s="521">
        <f t="shared" ref="D3899:D3960" si="1092">AVERAGE(B3899:C3899)</f>
        <v>13300</v>
      </c>
      <c r="F3899" s="404"/>
    </row>
    <row r="3900" spans="1:6" ht="15" customHeight="1">
      <c r="A3900" s="3">
        <v>44567</v>
      </c>
      <c r="B3900" s="428">
        <v>13000</v>
      </c>
      <c r="C3900" s="428">
        <v>13600</v>
      </c>
      <c r="D3900" s="521">
        <f t="shared" si="1092"/>
        <v>13300</v>
      </c>
      <c r="F3900" s="404"/>
    </row>
    <row r="3901" spans="1:6" ht="15" customHeight="1">
      <c r="A3901" s="3">
        <v>44568</v>
      </c>
      <c r="B3901" s="428">
        <v>13300</v>
      </c>
      <c r="C3901" s="428">
        <v>13600</v>
      </c>
      <c r="D3901" s="521">
        <f t="shared" si="1092"/>
        <v>13450</v>
      </c>
      <c r="F3901" s="404"/>
    </row>
    <row r="3902" spans="1:6" ht="15" customHeight="1">
      <c r="A3902" s="3">
        <v>44571</v>
      </c>
      <c r="B3902" s="428">
        <v>13300</v>
      </c>
      <c r="C3902" s="428">
        <v>13600</v>
      </c>
      <c r="D3902" s="521">
        <f t="shared" si="1092"/>
        <v>13450</v>
      </c>
      <c r="F3902" s="404"/>
    </row>
    <row r="3903" spans="1:6" ht="15" customHeight="1">
      <c r="A3903" s="3">
        <v>44572</v>
      </c>
      <c r="B3903" s="428">
        <v>13300</v>
      </c>
      <c r="C3903" s="428">
        <v>13600</v>
      </c>
      <c r="D3903" s="521">
        <f t="shared" si="1092"/>
        <v>13450</v>
      </c>
      <c r="F3903" s="404"/>
    </row>
    <row r="3904" spans="1:6" ht="15" customHeight="1">
      <c r="A3904" s="3">
        <v>44573</v>
      </c>
      <c r="B3904" s="428">
        <v>13100</v>
      </c>
      <c r="C3904" s="428">
        <v>13600</v>
      </c>
      <c r="D3904" s="521">
        <f t="shared" si="1092"/>
        <v>13350</v>
      </c>
      <c r="F3904" s="404"/>
    </row>
    <row r="3905" spans="1:6" ht="15" customHeight="1">
      <c r="A3905" s="3">
        <v>44574</v>
      </c>
      <c r="B3905" s="428">
        <v>13100</v>
      </c>
      <c r="C3905" s="428">
        <v>13600</v>
      </c>
      <c r="D3905" s="521">
        <f t="shared" si="1092"/>
        <v>13350</v>
      </c>
      <c r="F3905" s="404"/>
    </row>
    <row r="3906" spans="1:6" ht="15" customHeight="1">
      <c r="A3906" s="3">
        <v>44575</v>
      </c>
      <c r="B3906" s="428">
        <v>13100</v>
      </c>
      <c r="C3906" s="428">
        <v>13600</v>
      </c>
      <c r="D3906" s="521">
        <f t="shared" si="1092"/>
        <v>13350</v>
      </c>
      <c r="F3906" s="404"/>
    </row>
    <row r="3907" spans="1:6" ht="15" customHeight="1">
      <c r="A3907" s="3">
        <v>44578</v>
      </c>
      <c r="B3907" s="428">
        <v>13100</v>
      </c>
      <c r="C3907" s="428">
        <v>13600</v>
      </c>
      <c r="D3907" s="521">
        <f t="shared" si="1092"/>
        <v>13350</v>
      </c>
      <c r="F3907" s="404"/>
    </row>
    <row r="3908" spans="1:6" ht="15" customHeight="1">
      <c r="A3908" s="3">
        <v>44579</v>
      </c>
      <c r="B3908" s="428">
        <v>13100</v>
      </c>
      <c r="C3908" s="428">
        <v>13600</v>
      </c>
      <c r="D3908" s="521">
        <f t="shared" si="1092"/>
        <v>13350</v>
      </c>
      <c r="F3908" s="404"/>
    </row>
    <row r="3909" spans="1:6" ht="15" customHeight="1">
      <c r="A3909" s="3">
        <v>44580</v>
      </c>
      <c r="B3909" s="428">
        <v>13100</v>
      </c>
      <c r="C3909" s="428">
        <v>13600</v>
      </c>
      <c r="D3909" s="521">
        <f t="shared" si="1092"/>
        <v>13350</v>
      </c>
      <c r="F3909" s="404"/>
    </row>
    <row r="3910" spans="1:6" ht="15" customHeight="1">
      <c r="A3910" s="3">
        <v>44581</v>
      </c>
      <c r="B3910" s="428">
        <v>13100</v>
      </c>
      <c r="C3910" s="428">
        <v>13600</v>
      </c>
      <c r="D3910" s="521">
        <f t="shared" si="1092"/>
        <v>13350</v>
      </c>
      <c r="F3910" s="404"/>
    </row>
    <row r="3911" spans="1:6" ht="15" customHeight="1">
      <c r="A3911" s="3">
        <v>44582</v>
      </c>
      <c r="B3911" s="428">
        <v>13100</v>
      </c>
      <c r="C3911" s="428">
        <v>13600</v>
      </c>
      <c r="D3911" s="521">
        <f t="shared" si="1092"/>
        <v>13350</v>
      </c>
      <c r="F3911" s="404"/>
    </row>
    <row r="3912" spans="1:6" ht="15" customHeight="1">
      <c r="A3912" s="3">
        <v>44585</v>
      </c>
      <c r="B3912" s="428">
        <v>13100</v>
      </c>
      <c r="C3912" s="428">
        <v>13600</v>
      </c>
      <c r="D3912" s="521">
        <f t="shared" si="1092"/>
        <v>13350</v>
      </c>
      <c r="F3912" s="404"/>
    </row>
    <row r="3913" spans="1:6" ht="15" customHeight="1">
      <c r="A3913" s="3">
        <v>44586</v>
      </c>
      <c r="B3913" s="428">
        <v>13100</v>
      </c>
      <c r="C3913" s="428">
        <v>13600</v>
      </c>
      <c r="D3913" s="521">
        <f t="shared" si="1092"/>
        <v>13350</v>
      </c>
      <c r="F3913" s="404"/>
    </row>
    <row r="3914" spans="1:6" ht="15" customHeight="1">
      <c r="A3914" s="3">
        <v>44587</v>
      </c>
      <c r="B3914" s="428">
        <v>13100</v>
      </c>
      <c r="C3914" s="428">
        <v>13600</v>
      </c>
      <c r="D3914" s="521">
        <f t="shared" si="1092"/>
        <v>13350</v>
      </c>
      <c r="F3914" s="404"/>
    </row>
    <row r="3915" spans="1:6" ht="15" customHeight="1">
      <c r="A3915" s="3">
        <v>44588</v>
      </c>
      <c r="B3915" s="428">
        <v>13100</v>
      </c>
      <c r="C3915" s="428">
        <v>13600</v>
      </c>
      <c r="D3915" s="521">
        <f t="shared" si="1092"/>
        <v>13350</v>
      </c>
      <c r="F3915" s="404"/>
    </row>
    <row r="3916" spans="1:6" ht="15" customHeight="1">
      <c r="A3916" s="3">
        <v>44589</v>
      </c>
      <c r="B3916" s="428">
        <v>13100</v>
      </c>
      <c r="C3916" s="428">
        <v>13600</v>
      </c>
      <c r="D3916" s="521">
        <f t="shared" si="1092"/>
        <v>13350</v>
      </c>
      <c r="F3916" s="404"/>
    </row>
    <row r="3917" spans="1:6" ht="15" customHeight="1" thickBot="1">
      <c r="A3917" s="11">
        <v>44592</v>
      </c>
      <c r="B3917" s="522">
        <v>13100</v>
      </c>
      <c r="C3917" s="522">
        <v>13600</v>
      </c>
      <c r="D3917" s="520">
        <f t="shared" si="1092"/>
        <v>13350</v>
      </c>
      <c r="E3917" s="435">
        <f>AVERAGE(D3898:D3917)</f>
        <v>13360</v>
      </c>
      <c r="F3917" s="435">
        <f>AVERAGE($D$3897:D3917)</f>
        <v>13360</v>
      </c>
    </row>
    <row r="3918" spans="1:6" ht="15" customHeight="1">
      <c r="A3918" s="3">
        <v>44593</v>
      </c>
      <c r="B3918" s="411">
        <v>13100</v>
      </c>
      <c r="C3918" s="411">
        <v>13600</v>
      </c>
      <c r="D3918" s="530">
        <f t="shared" si="1092"/>
        <v>13350</v>
      </c>
      <c r="F3918" s="404"/>
    </row>
    <row r="3919" spans="1:6" ht="15" customHeight="1">
      <c r="A3919" s="3">
        <v>44594</v>
      </c>
      <c r="B3919" s="411">
        <v>12950</v>
      </c>
      <c r="C3919" s="411">
        <v>13600</v>
      </c>
      <c r="D3919" s="530">
        <f t="shared" si="1092"/>
        <v>13275</v>
      </c>
      <c r="F3919" s="404"/>
    </row>
    <row r="3920" spans="1:6" ht="15" customHeight="1">
      <c r="A3920" s="3">
        <v>44595</v>
      </c>
      <c r="B3920" s="411">
        <v>12950</v>
      </c>
      <c r="C3920" s="411">
        <v>13600</v>
      </c>
      <c r="D3920" s="530">
        <f t="shared" si="1092"/>
        <v>13275</v>
      </c>
      <c r="F3920" s="404"/>
    </row>
    <row r="3921" spans="1:6" ht="15" customHeight="1">
      <c r="A3921" s="3">
        <v>44596</v>
      </c>
      <c r="B3921" s="411">
        <v>13000</v>
      </c>
      <c r="C3921" s="411">
        <v>13600</v>
      </c>
      <c r="D3921" s="530">
        <f t="shared" si="1092"/>
        <v>13300</v>
      </c>
      <c r="F3921" s="404"/>
    </row>
    <row r="3922" spans="1:6" ht="15" customHeight="1">
      <c r="A3922" s="3">
        <v>44599</v>
      </c>
      <c r="B3922" s="411">
        <v>13000</v>
      </c>
      <c r="C3922" s="411">
        <v>13600</v>
      </c>
      <c r="D3922" s="530">
        <f t="shared" si="1092"/>
        <v>13300</v>
      </c>
      <c r="F3922" s="404"/>
    </row>
    <row r="3923" spans="1:6" ht="15" customHeight="1">
      <c r="A3923" s="3">
        <v>44600</v>
      </c>
      <c r="B3923" s="411">
        <v>13000</v>
      </c>
      <c r="C3923" s="411">
        <v>13600</v>
      </c>
      <c r="D3923" s="530">
        <f t="shared" si="1092"/>
        <v>13300</v>
      </c>
      <c r="F3923" s="404"/>
    </row>
    <row r="3924" spans="1:6" ht="15" customHeight="1">
      <c r="A3924" s="3">
        <v>44601</v>
      </c>
      <c r="B3924" s="411">
        <v>13100</v>
      </c>
      <c r="C3924" s="411">
        <v>13600</v>
      </c>
      <c r="D3924" s="530">
        <f t="shared" si="1092"/>
        <v>13350</v>
      </c>
      <c r="F3924" s="404"/>
    </row>
    <row r="3925" spans="1:6" ht="15" customHeight="1">
      <c r="A3925" s="3">
        <v>44602</v>
      </c>
      <c r="B3925" s="411">
        <v>13100</v>
      </c>
      <c r="C3925" s="411">
        <v>13600</v>
      </c>
      <c r="D3925" s="530">
        <f t="shared" si="1092"/>
        <v>13350</v>
      </c>
      <c r="F3925" s="404"/>
    </row>
    <row r="3926" spans="1:6" ht="15" customHeight="1">
      <c r="A3926" s="3">
        <v>44603</v>
      </c>
      <c r="B3926" s="411">
        <v>13200</v>
      </c>
      <c r="C3926" s="411">
        <v>13600</v>
      </c>
      <c r="D3926" s="530">
        <f t="shared" si="1092"/>
        <v>13400</v>
      </c>
      <c r="F3926" s="404"/>
    </row>
    <row r="3927" spans="1:6" ht="15" customHeight="1">
      <c r="A3927" s="3">
        <v>44606</v>
      </c>
      <c r="B3927" s="411">
        <v>13200</v>
      </c>
      <c r="C3927" s="411">
        <v>13600</v>
      </c>
      <c r="D3927" s="530">
        <f t="shared" si="1092"/>
        <v>13400</v>
      </c>
      <c r="F3927" s="404"/>
    </row>
    <row r="3928" spans="1:6" ht="15" customHeight="1">
      <c r="A3928" s="3">
        <v>44607</v>
      </c>
      <c r="B3928" s="411">
        <v>13200</v>
      </c>
      <c r="C3928" s="411">
        <v>13600</v>
      </c>
      <c r="D3928" s="530">
        <f t="shared" si="1092"/>
        <v>13400</v>
      </c>
      <c r="F3928" s="404"/>
    </row>
    <row r="3929" spans="1:6" ht="15" customHeight="1">
      <c r="A3929" s="3">
        <v>44608</v>
      </c>
      <c r="B3929" s="411">
        <v>13300</v>
      </c>
      <c r="C3929" s="411">
        <v>13700</v>
      </c>
      <c r="D3929" s="530">
        <f t="shared" si="1092"/>
        <v>13500</v>
      </c>
      <c r="F3929" s="404"/>
    </row>
    <row r="3930" spans="1:6" ht="15" customHeight="1">
      <c r="A3930" s="3">
        <v>44609</v>
      </c>
      <c r="B3930" s="411">
        <v>13300</v>
      </c>
      <c r="C3930" s="411">
        <v>13700</v>
      </c>
      <c r="D3930" s="530">
        <f t="shared" si="1092"/>
        <v>13500</v>
      </c>
      <c r="F3930" s="404"/>
    </row>
    <row r="3931" spans="1:6" ht="15" customHeight="1">
      <c r="A3931" s="3">
        <v>44610</v>
      </c>
      <c r="B3931" s="411">
        <v>13400</v>
      </c>
      <c r="C3931" s="411">
        <v>13700</v>
      </c>
      <c r="D3931" s="530">
        <f t="shared" si="1092"/>
        <v>13550</v>
      </c>
      <c r="F3931" s="404"/>
    </row>
    <row r="3932" spans="1:6" ht="15" customHeight="1">
      <c r="A3932" s="3">
        <v>44613</v>
      </c>
      <c r="B3932" s="411">
        <v>13400</v>
      </c>
      <c r="C3932" s="411">
        <v>13700</v>
      </c>
      <c r="D3932" s="530">
        <f t="shared" si="1092"/>
        <v>13550</v>
      </c>
      <c r="F3932" s="404"/>
    </row>
    <row r="3933" spans="1:6" ht="15" customHeight="1">
      <c r="A3933" s="3">
        <v>44614</v>
      </c>
      <c r="B3933" s="411">
        <v>13400</v>
      </c>
      <c r="C3933" s="411">
        <v>13700</v>
      </c>
      <c r="D3933" s="530">
        <f t="shared" si="1092"/>
        <v>13550</v>
      </c>
      <c r="F3933" s="404"/>
    </row>
    <row r="3934" spans="1:6" ht="15" customHeight="1">
      <c r="A3934" s="3">
        <v>44615</v>
      </c>
      <c r="B3934" s="411">
        <v>13400</v>
      </c>
      <c r="C3934" s="411">
        <v>14000</v>
      </c>
      <c r="D3934" s="530">
        <f t="shared" si="1092"/>
        <v>13700</v>
      </c>
      <c r="F3934" s="404"/>
    </row>
    <row r="3935" spans="1:6" ht="15" customHeight="1">
      <c r="A3935" s="3">
        <v>44616</v>
      </c>
      <c r="B3935" s="411">
        <v>13400</v>
      </c>
      <c r="C3935" s="411">
        <v>14000</v>
      </c>
      <c r="D3935" s="530">
        <f t="shared" si="1092"/>
        <v>13700</v>
      </c>
      <c r="F3935" s="404"/>
    </row>
    <row r="3936" spans="1:6" ht="15" customHeight="1">
      <c r="A3936" s="3">
        <v>44617</v>
      </c>
      <c r="B3936" s="411">
        <v>13700</v>
      </c>
      <c r="C3936" s="411">
        <v>14200</v>
      </c>
      <c r="D3936" s="530">
        <f t="shared" si="1092"/>
        <v>13950</v>
      </c>
      <c r="F3936" s="404"/>
    </row>
    <row r="3937" spans="1:6" ht="15" customHeight="1" thickBot="1">
      <c r="A3937" s="11">
        <v>44620</v>
      </c>
      <c r="B3937" s="416">
        <v>13700</v>
      </c>
      <c r="C3937" s="416">
        <v>14200</v>
      </c>
      <c r="D3937" s="531">
        <f t="shared" si="1092"/>
        <v>13950</v>
      </c>
      <c r="E3937" s="435">
        <f>AVERAGE(D3918:D3937)</f>
        <v>13482.5</v>
      </c>
      <c r="F3937" s="435">
        <f>AVERAGE($D$3897:D3937)</f>
        <v>13421.25</v>
      </c>
    </row>
    <row r="3938" spans="1:6" ht="15" customHeight="1">
      <c r="A3938" s="3">
        <v>44621</v>
      </c>
      <c r="B3938" s="532">
        <v>13700</v>
      </c>
      <c r="C3938" s="532">
        <v>14200</v>
      </c>
      <c r="D3938" s="428">
        <f t="shared" si="1092"/>
        <v>13950</v>
      </c>
      <c r="E3938" s="404"/>
      <c r="F3938" s="404"/>
    </row>
    <row r="3939" spans="1:6" ht="15" customHeight="1">
      <c r="A3939" s="3">
        <v>44622</v>
      </c>
      <c r="B3939" s="428">
        <v>13700</v>
      </c>
      <c r="C3939" s="428">
        <v>14200</v>
      </c>
      <c r="D3939" s="428">
        <f t="shared" si="1092"/>
        <v>13950</v>
      </c>
      <c r="E3939" s="404"/>
      <c r="F3939" s="404"/>
    </row>
    <row r="3940" spans="1:6" ht="15" customHeight="1">
      <c r="A3940" s="3">
        <v>44623</v>
      </c>
      <c r="B3940" s="428">
        <v>13700</v>
      </c>
      <c r="C3940" s="428">
        <v>14200</v>
      </c>
      <c r="D3940" s="530">
        <f t="shared" si="1092"/>
        <v>13950</v>
      </c>
      <c r="E3940" s="404"/>
      <c r="F3940" s="404"/>
    </row>
    <row r="3941" spans="1:6" ht="15" customHeight="1">
      <c r="A3941" s="3">
        <v>44624</v>
      </c>
      <c r="B3941" s="428">
        <v>13800</v>
      </c>
      <c r="C3941" s="428">
        <v>14200</v>
      </c>
      <c r="D3941" s="530">
        <f t="shared" si="1092"/>
        <v>14000</v>
      </c>
      <c r="E3941" s="404"/>
      <c r="F3941" s="404"/>
    </row>
    <row r="3942" spans="1:6" ht="15" customHeight="1">
      <c r="A3942" s="3">
        <v>44627</v>
      </c>
      <c r="B3942" s="428">
        <v>13800</v>
      </c>
      <c r="C3942" s="428">
        <v>14200</v>
      </c>
      <c r="D3942" s="530">
        <f t="shared" si="1092"/>
        <v>14000</v>
      </c>
      <c r="E3942" s="404"/>
      <c r="F3942" s="404"/>
    </row>
    <row r="3943" spans="1:6" ht="15" customHeight="1">
      <c r="A3943" s="3">
        <v>44628</v>
      </c>
      <c r="B3943" s="428">
        <v>13800</v>
      </c>
      <c r="C3943" s="428">
        <v>14200</v>
      </c>
      <c r="D3943" s="530">
        <f t="shared" si="1092"/>
        <v>14000</v>
      </c>
      <c r="E3943" s="404"/>
      <c r="F3943" s="404"/>
    </row>
    <row r="3944" spans="1:6" ht="15" customHeight="1">
      <c r="A3944" s="3">
        <v>44629</v>
      </c>
      <c r="B3944" s="428">
        <v>14200</v>
      </c>
      <c r="C3944" s="428">
        <v>14850</v>
      </c>
      <c r="D3944" s="530">
        <f t="shared" si="1092"/>
        <v>14525</v>
      </c>
      <c r="E3944" s="404"/>
      <c r="F3944" s="404"/>
    </row>
    <row r="3945" spans="1:6" ht="15" customHeight="1">
      <c r="A3945" s="3">
        <v>44630</v>
      </c>
      <c r="B3945" s="428">
        <v>14200</v>
      </c>
      <c r="C3945" s="428">
        <v>14850</v>
      </c>
      <c r="D3945" s="530">
        <f t="shared" si="1092"/>
        <v>14525</v>
      </c>
      <c r="E3945" s="404"/>
      <c r="F3945" s="404"/>
    </row>
    <row r="3946" spans="1:6" ht="15" customHeight="1">
      <c r="A3946" s="3">
        <v>44631</v>
      </c>
      <c r="B3946" s="428">
        <v>14350</v>
      </c>
      <c r="C3946" s="428">
        <v>14850</v>
      </c>
      <c r="D3946" s="530">
        <f t="shared" si="1092"/>
        <v>14600</v>
      </c>
      <c r="E3946" s="404"/>
      <c r="F3946" s="404"/>
    </row>
    <row r="3947" spans="1:6" ht="15" customHeight="1">
      <c r="A3947" s="3">
        <v>44634</v>
      </c>
      <c r="B3947" s="428">
        <v>14350</v>
      </c>
      <c r="C3947" s="428">
        <v>14850</v>
      </c>
      <c r="D3947" s="530">
        <f t="shared" si="1092"/>
        <v>14600</v>
      </c>
      <c r="E3947" s="404"/>
      <c r="F3947" s="404"/>
    </row>
    <row r="3948" spans="1:6" ht="15" customHeight="1">
      <c r="A3948" s="3">
        <v>44635</v>
      </c>
      <c r="B3948" s="428">
        <v>14350</v>
      </c>
      <c r="C3948" s="428">
        <v>14850</v>
      </c>
      <c r="D3948" s="530">
        <f t="shared" si="1092"/>
        <v>14600</v>
      </c>
      <c r="E3948" s="404"/>
      <c r="F3948" s="404"/>
    </row>
    <row r="3949" spans="1:6" ht="15" customHeight="1">
      <c r="A3949" s="3">
        <v>44636</v>
      </c>
      <c r="B3949" s="428">
        <v>14500</v>
      </c>
      <c r="C3949" s="428">
        <v>15100</v>
      </c>
      <c r="D3949" s="530">
        <f t="shared" si="1092"/>
        <v>14800</v>
      </c>
      <c r="E3949" s="404"/>
      <c r="F3949" s="404"/>
    </row>
    <row r="3950" spans="1:6" ht="15" customHeight="1">
      <c r="A3950" s="3">
        <v>44637</v>
      </c>
      <c r="B3950" s="428">
        <v>14500</v>
      </c>
      <c r="C3950" s="428">
        <v>15100</v>
      </c>
      <c r="D3950" s="530">
        <f t="shared" si="1092"/>
        <v>14800</v>
      </c>
      <c r="E3950" s="404"/>
      <c r="F3950" s="404"/>
    </row>
    <row r="3951" spans="1:6" ht="15" customHeight="1">
      <c r="A3951" s="3">
        <v>44638</v>
      </c>
      <c r="B3951" s="428">
        <v>14750</v>
      </c>
      <c r="C3951" s="428">
        <v>15350</v>
      </c>
      <c r="D3951" s="530">
        <f t="shared" si="1092"/>
        <v>15050</v>
      </c>
      <c r="E3951" s="404"/>
      <c r="F3951" s="404"/>
    </row>
    <row r="3952" spans="1:6" ht="15" customHeight="1">
      <c r="A3952" s="3">
        <v>44641</v>
      </c>
      <c r="B3952" s="428">
        <v>14750</v>
      </c>
      <c r="C3952" s="428">
        <v>15350</v>
      </c>
      <c r="D3952" s="530">
        <f t="shared" si="1092"/>
        <v>15050</v>
      </c>
      <c r="E3952" s="404"/>
      <c r="F3952" s="404"/>
    </row>
    <row r="3953" spans="1:6" ht="15" customHeight="1">
      <c r="A3953" s="3">
        <v>44642</v>
      </c>
      <c r="B3953" s="428">
        <v>14750</v>
      </c>
      <c r="C3953" s="428">
        <v>15350</v>
      </c>
      <c r="D3953" s="530">
        <f t="shared" si="1092"/>
        <v>15050</v>
      </c>
      <c r="E3953" s="404"/>
      <c r="F3953" s="404"/>
    </row>
    <row r="3954" spans="1:6" ht="15" customHeight="1">
      <c r="A3954" s="3">
        <v>44643</v>
      </c>
      <c r="B3954" s="428">
        <v>14750</v>
      </c>
      <c r="C3954" s="428">
        <v>15350</v>
      </c>
      <c r="D3954" s="530">
        <f t="shared" si="1092"/>
        <v>15050</v>
      </c>
      <c r="E3954" s="404"/>
      <c r="F3954" s="404"/>
    </row>
    <row r="3955" spans="1:6" ht="15" customHeight="1">
      <c r="A3955" s="3">
        <v>44644</v>
      </c>
      <c r="B3955" s="428">
        <v>14750</v>
      </c>
      <c r="C3955" s="428">
        <v>15350</v>
      </c>
      <c r="D3955" s="530">
        <f t="shared" si="1092"/>
        <v>15050</v>
      </c>
      <c r="E3955" s="404"/>
      <c r="F3955" s="404"/>
    </row>
    <row r="3956" spans="1:6" ht="15" customHeight="1">
      <c r="A3956" s="3">
        <v>44645</v>
      </c>
      <c r="B3956" s="428">
        <v>14850</v>
      </c>
      <c r="C3956" s="428">
        <v>15400</v>
      </c>
      <c r="D3956" s="530">
        <f t="shared" si="1092"/>
        <v>15125</v>
      </c>
      <c r="E3956" s="404"/>
      <c r="F3956" s="404"/>
    </row>
    <row r="3957" spans="1:6" ht="15" customHeight="1">
      <c r="A3957" s="3">
        <v>44648</v>
      </c>
      <c r="B3957" s="428">
        <v>14850</v>
      </c>
      <c r="C3957" s="428">
        <v>15400</v>
      </c>
      <c r="D3957" s="530">
        <f t="shared" si="1092"/>
        <v>15125</v>
      </c>
      <c r="E3957" s="404"/>
      <c r="F3957" s="404"/>
    </row>
    <row r="3958" spans="1:6" ht="15" customHeight="1">
      <c r="A3958" s="3">
        <v>44649</v>
      </c>
      <c r="B3958" s="428">
        <v>14850</v>
      </c>
      <c r="C3958" s="428">
        <v>15400</v>
      </c>
      <c r="D3958" s="530">
        <f t="shared" si="1092"/>
        <v>15125</v>
      </c>
      <c r="E3958" s="404"/>
      <c r="F3958" s="404"/>
    </row>
    <row r="3959" spans="1:6" ht="15" customHeight="1">
      <c r="A3959" s="3">
        <v>44650</v>
      </c>
      <c r="B3959" s="428">
        <v>14850</v>
      </c>
      <c r="C3959" s="428">
        <v>15400</v>
      </c>
      <c r="D3959" s="530">
        <f t="shared" si="1092"/>
        <v>15125</v>
      </c>
      <c r="E3959" s="404"/>
      <c r="F3959" s="404"/>
    </row>
    <row r="3960" spans="1:6" ht="15" customHeight="1" thickBot="1">
      <c r="A3960" s="11">
        <v>44651</v>
      </c>
      <c r="B3960" s="522">
        <v>14850</v>
      </c>
      <c r="C3960" s="522">
        <v>15400</v>
      </c>
      <c r="D3960" s="531">
        <f t="shared" si="1092"/>
        <v>15125</v>
      </c>
      <c r="E3960" s="435">
        <f>AVERAGE(D3938:D3960)</f>
        <v>14659.782608695652</v>
      </c>
      <c r="F3960" s="435">
        <f>AVERAGE($D$3897:D3960)</f>
        <v>13873.412698412698</v>
      </c>
    </row>
    <row r="3961" spans="1:6" ht="15" customHeight="1">
      <c r="A3961" s="29">
        <v>44652</v>
      </c>
      <c r="B3961" s="404">
        <v>14850</v>
      </c>
      <c r="C3961" s="404">
        <v>15400</v>
      </c>
      <c r="D3961" s="428">
        <f>AVERAGE(B3961:C3961)</f>
        <v>15125</v>
      </c>
      <c r="E3961" s="439"/>
      <c r="F3961" s="439"/>
    </row>
    <row r="3962" spans="1:6" ht="15" customHeight="1">
      <c r="A3962" s="3">
        <v>44655</v>
      </c>
      <c r="B3962" s="404">
        <v>14850</v>
      </c>
      <c r="C3962" s="404">
        <v>15400</v>
      </c>
      <c r="D3962" s="530">
        <f t="shared" ref="D3962:D3981" si="1093">AVERAGE(B3962:C3962)</f>
        <v>15125</v>
      </c>
      <c r="E3962" s="422"/>
      <c r="F3962" s="422"/>
    </row>
    <row r="3963" spans="1:6" ht="15" customHeight="1">
      <c r="A3963" s="3">
        <v>44656</v>
      </c>
      <c r="B3963" s="404">
        <v>14850</v>
      </c>
      <c r="C3963" s="404">
        <v>15400</v>
      </c>
      <c r="D3963" s="530">
        <f t="shared" si="1093"/>
        <v>15125</v>
      </c>
      <c r="E3963" s="422"/>
      <c r="F3963" s="422"/>
    </row>
    <row r="3964" spans="1:6" ht="15" customHeight="1">
      <c r="A3964" s="3">
        <v>44657</v>
      </c>
      <c r="B3964" s="404">
        <v>14750</v>
      </c>
      <c r="C3964" s="404">
        <v>15200</v>
      </c>
      <c r="D3964" s="530">
        <f t="shared" si="1093"/>
        <v>14975</v>
      </c>
      <c r="E3964" s="422"/>
      <c r="F3964" s="422"/>
    </row>
    <row r="3965" spans="1:6" ht="15" customHeight="1">
      <c r="A3965" s="3">
        <v>44658</v>
      </c>
      <c r="B3965" s="404">
        <v>14750</v>
      </c>
      <c r="C3965" s="404">
        <v>15200</v>
      </c>
      <c r="D3965" s="530">
        <f t="shared" si="1093"/>
        <v>14975</v>
      </c>
      <c r="E3965" s="422"/>
      <c r="F3965" s="422"/>
    </row>
    <row r="3966" spans="1:6" ht="15" customHeight="1">
      <c r="A3966" s="3">
        <v>44659</v>
      </c>
      <c r="B3966" s="404">
        <v>14800</v>
      </c>
      <c r="C3966" s="404">
        <v>15400</v>
      </c>
      <c r="D3966" s="530">
        <f t="shared" si="1093"/>
        <v>15100</v>
      </c>
      <c r="E3966" s="422"/>
      <c r="F3966" s="422"/>
    </row>
    <row r="3967" spans="1:6" ht="15" customHeight="1">
      <c r="A3967" s="3">
        <v>44662</v>
      </c>
      <c r="B3967" s="404">
        <v>14800</v>
      </c>
      <c r="C3967" s="404">
        <v>15400</v>
      </c>
      <c r="D3967" s="530">
        <f t="shared" si="1093"/>
        <v>15100</v>
      </c>
      <c r="E3967" s="422"/>
      <c r="F3967" s="422"/>
    </row>
    <row r="3968" spans="1:6" ht="15" customHeight="1">
      <c r="A3968" s="3">
        <v>44663</v>
      </c>
      <c r="B3968" s="404">
        <v>14800</v>
      </c>
      <c r="C3968" s="404">
        <v>15400</v>
      </c>
      <c r="D3968" s="530">
        <f t="shared" si="1093"/>
        <v>15100</v>
      </c>
      <c r="E3968" s="422"/>
      <c r="F3968" s="422"/>
    </row>
    <row r="3969" spans="1:6" ht="15" customHeight="1">
      <c r="A3969" s="3">
        <v>44664</v>
      </c>
      <c r="B3969" s="404">
        <v>14800</v>
      </c>
      <c r="C3969" s="404">
        <v>15400</v>
      </c>
      <c r="D3969" s="530">
        <f t="shared" si="1093"/>
        <v>15100</v>
      </c>
      <c r="E3969" s="422"/>
      <c r="F3969" s="422"/>
    </row>
    <row r="3970" spans="1:6" ht="15" customHeight="1">
      <c r="A3970" s="3">
        <v>44665</v>
      </c>
      <c r="B3970" s="404">
        <v>14800</v>
      </c>
      <c r="C3970" s="404">
        <v>15400</v>
      </c>
      <c r="D3970" s="530">
        <f t="shared" si="1093"/>
        <v>15100</v>
      </c>
      <c r="E3970" s="422"/>
      <c r="F3970" s="422"/>
    </row>
    <row r="3971" spans="1:6" ht="15" customHeight="1">
      <c r="A3971" s="3">
        <v>44666</v>
      </c>
      <c r="B3971" s="404">
        <v>14800</v>
      </c>
      <c r="C3971" s="404">
        <v>15400</v>
      </c>
      <c r="D3971" s="530">
        <f t="shared" si="1093"/>
        <v>15100</v>
      </c>
      <c r="E3971" s="422"/>
      <c r="F3971" s="422"/>
    </row>
    <row r="3972" spans="1:6" ht="15" customHeight="1">
      <c r="A3972" s="3">
        <v>44669</v>
      </c>
      <c r="B3972" s="404">
        <v>14800</v>
      </c>
      <c r="C3972" s="404">
        <v>15400</v>
      </c>
      <c r="D3972" s="530">
        <f t="shared" si="1093"/>
        <v>15100</v>
      </c>
      <c r="E3972" s="422"/>
      <c r="F3972" s="422"/>
    </row>
    <row r="3973" spans="1:6" ht="15" customHeight="1">
      <c r="A3973" s="3">
        <v>44670</v>
      </c>
      <c r="B3973" s="404">
        <v>14800</v>
      </c>
      <c r="C3973" s="404">
        <v>15400</v>
      </c>
      <c r="D3973" s="530">
        <f t="shared" si="1093"/>
        <v>15100</v>
      </c>
      <c r="E3973" s="422"/>
      <c r="F3973" s="422"/>
    </row>
    <row r="3974" spans="1:6" ht="15" customHeight="1">
      <c r="A3974" s="3">
        <v>44671</v>
      </c>
      <c r="B3974" s="404">
        <v>14200</v>
      </c>
      <c r="C3974" s="404">
        <v>15000</v>
      </c>
      <c r="D3974" s="530">
        <f t="shared" si="1093"/>
        <v>14600</v>
      </c>
      <c r="E3974" s="422"/>
      <c r="F3974" s="422"/>
    </row>
    <row r="3975" spans="1:6" ht="15" customHeight="1">
      <c r="A3975" s="3">
        <v>44672</v>
      </c>
      <c r="B3975" s="404">
        <v>14200</v>
      </c>
      <c r="C3975" s="404">
        <v>15000</v>
      </c>
      <c r="D3975" s="530">
        <f t="shared" si="1093"/>
        <v>14600</v>
      </c>
      <c r="E3975" s="422"/>
      <c r="F3975" s="422"/>
    </row>
    <row r="3976" spans="1:6" ht="15" customHeight="1">
      <c r="A3976" s="3">
        <v>44673</v>
      </c>
      <c r="B3976" s="404">
        <v>14600</v>
      </c>
      <c r="C3976" s="404">
        <v>15130</v>
      </c>
      <c r="D3976" s="530">
        <f t="shared" si="1093"/>
        <v>14865</v>
      </c>
      <c r="E3976" s="422"/>
      <c r="F3976" s="422"/>
    </row>
    <row r="3977" spans="1:6" ht="15" customHeight="1">
      <c r="A3977" s="3">
        <v>44676</v>
      </c>
      <c r="B3977" s="404">
        <v>14600</v>
      </c>
      <c r="C3977" s="404">
        <v>15130</v>
      </c>
      <c r="D3977" s="530">
        <f t="shared" si="1093"/>
        <v>14865</v>
      </c>
      <c r="E3977" s="422"/>
      <c r="F3977" s="422"/>
    </row>
    <row r="3978" spans="1:6" ht="15" customHeight="1">
      <c r="A3978" s="3">
        <v>44677</v>
      </c>
      <c r="B3978" s="404">
        <v>14600</v>
      </c>
      <c r="C3978" s="404">
        <v>15130</v>
      </c>
      <c r="D3978" s="530">
        <f t="shared" si="1093"/>
        <v>14865</v>
      </c>
      <c r="E3978" s="422"/>
      <c r="F3978" s="422"/>
    </row>
    <row r="3979" spans="1:6" ht="15" customHeight="1">
      <c r="A3979" s="3">
        <v>44678</v>
      </c>
      <c r="B3979" s="404">
        <v>14400</v>
      </c>
      <c r="C3979" s="404">
        <v>14900</v>
      </c>
      <c r="D3979" s="530">
        <f t="shared" si="1093"/>
        <v>14650</v>
      </c>
      <c r="E3979" s="422"/>
      <c r="F3979" s="422"/>
    </row>
    <row r="3980" spans="1:6" ht="15" customHeight="1">
      <c r="A3980" s="3">
        <v>44679</v>
      </c>
      <c r="B3980" s="404">
        <v>14400</v>
      </c>
      <c r="C3980" s="404">
        <v>14900</v>
      </c>
      <c r="D3980" s="530">
        <f t="shared" si="1093"/>
        <v>14650</v>
      </c>
      <c r="E3980" s="422"/>
      <c r="F3980" s="422"/>
    </row>
    <row r="3981" spans="1:6" ht="15" customHeight="1" thickBot="1">
      <c r="A3981" s="11">
        <v>44680</v>
      </c>
      <c r="B3981" s="533">
        <v>14300</v>
      </c>
      <c r="C3981" s="533">
        <v>14800</v>
      </c>
      <c r="D3981" s="531">
        <f t="shared" si="1093"/>
        <v>14550</v>
      </c>
      <c r="E3981" s="435">
        <f>AVERAGE(D3961:D3981)</f>
        <v>14941.428571428571</v>
      </c>
      <c r="F3981" s="435">
        <f>AVERAGE($D$3897:D3981)</f>
        <v>14140.416666666666</v>
      </c>
    </row>
    <row r="3982" spans="1:6" ht="15" customHeight="1">
      <c r="A3982" s="3">
        <v>44683</v>
      </c>
      <c r="B3982" s="762" t="s">
        <v>62</v>
      </c>
      <c r="C3982" s="762"/>
      <c r="D3982" s="762"/>
    </row>
    <row r="3983" spans="1:6" ht="15" customHeight="1">
      <c r="A3983" s="3">
        <v>44684</v>
      </c>
      <c r="B3983" s="411">
        <v>14300</v>
      </c>
      <c r="C3983" s="411">
        <v>14800</v>
      </c>
      <c r="D3983" s="530">
        <f t="shared" ref="D3983:D4052" si="1094">AVERAGE(B3983:C3983)</f>
        <v>14550</v>
      </c>
    </row>
    <row r="3984" spans="1:6" ht="15" customHeight="1">
      <c r="A3984" s="3">
        <v>44685</v>
      </c>
      <c r="B3984" s="411">
        <v>14200</v>
      </c>
      <c r="C3984" s="411">
        <v>14700</v>
      </c>
      <c r="D3984" s="530">
        <f t="shared" si="1094"/>
        <v>14450</v>
      </c>
    </row>
    <row r="3985" spans="1:4" ht="15" customHeight="1">
      <c r="A3985" s="3">
        <v>44686</v>
      </c>
      <c r="B3985" s="411">
        <v>14200</v>
      </c>
      <c r="C3985" s="411">
        <v>14700</v>
      </c>
      <c r="D3985" s="530">
        <f t="shared" si="1094"/>
        <v>14450</v>
      </c>
    </row>
    <row r="3986" spans="1:4" ht="15" customHeight="1">
      <c r="A3986" s="3">
        <v>44687</v>
      </c>
      <c r="B3986" s="411">
        <v>13800</v>
      </c>
      <c r="C3986" s="411">
        <v>14600</v>
      </c>
      <c r="D3986" s="530">
        <f t="shared" si="1094"/>
        <v>14200</v>
      </c>
    </row>
    <row r="3987" spans="1:4" ht="15" customHeight="1">
      <c r="A3987" s="3">
        <v>44690</v>
      </c>
      <c r="B3987" s="411">
        <v>13800</v>
      </c>
      <c r="C3987" s="411">
        <v>14600</v>
      </c>
      <c r="D3987" s="530">
        <f t="shared" si="1094"/>
        <v>14200</v>
      </c>
    </row>
    <row r="3988" spans="1:4" ht="15" customHeight="1">
      <c r="A3988" s="3">
        <v>44691</v>
      </c>
      <c r="B3988" s="411">
        <v>13800</v>
      </c>
      <c r="C3988" s="411">
        <v>14600</v>
      </c>
      <c r="D3988" s="530">
        <f t="shared" si="1094"/>
        <v>14200</v>
      </c>
    </row>
    <row r="3989" spans="1:4" ht="15" customHeight="1">
      <c r="A3989" s="3">
        <v>44692</v>
      </c>
      <c r="B3989" s="411">
        <v>13350</v>
      </c>
      <c r="C3989" s="411">
        <v>14400</v>
      </c>
      <c r="D3989" s="530">
        <f t="shared" si="1094"/>
        <v>13875</v>
      </c>
    </row>
    <row r="3990" spans="1:4" ht="15" customHeight="1">
      <c r="A3990" s="3">
        <v>44693</v>
      </c>
      <c r="B3990" s="411">
        <v>13350</v>
      </c>
      <c r="C3990" s="411">
        <v>14400</v>
      </c>
      <c r="D3990" s="530">
        <f t="shared" si="1094"/>
        <v>13875</v>
      </c>
    </row>
    <row r="3991" spans="1:4" ht="15" customHeight="1">
      <c r="A3991" s="3">
        <v>44694</v>
      </c>
      <c r="B3991" s="411">
        <v>13300</v>
      </c>
      <c r="C3991" s="411">
        <v>14300</v>
      </c>
      <c r="D3991" s="530">
        <f t="shared" si="1094"/>
        <v>13800</v>
      </c>
    </row>
    <row r="3992" spans="1:4" ht="15" customHeight="1">
      <c r="A3992" s="3">
        <v>44697</v>
      </c>
      <c r="B3992" s="411">
        <v>13300</v>
      </c>
      <c r="C3992" s="411">
        <v>14300</v>
      </c>
      <c r="D3992" s="530">
        <f t="shared" si="1094"/>
        <v>13800</v>
      </c>
    </row>
    <row r="3993" spans="1:4" ht="15" customHeight="1">
      <c r="A3993" s="3">
        <v>44698</v>
      </c>
      <c r="B3993" s="411">
        <v>13300</v>
      </c>
      <c r="C3993" s="411">
        <v>14300</v>
      </c>
      <c r="D3993" s="530">
        <f t="shared" si="1094"/>
        <v>13800</v>
      </c>
    </row>
    <row r="3994" spans="1:4" ht="15" customHeight="1">
      <c r="A3994" s="3">
        <v>44699</v>
      </c>
      <c r="B3994" s="411">
        <v>13000</v>
      </c>
      <c r="C3994" s="411">
        <v>13900</v>
      </c>
      <c r="D3994" s="530">
        <f t="shared" si="1094"/>
        <v>13450</v>
      </c>
    </row>
    <row r="3995" spans="1:4" ht="15" customHeight="1">
      <c r="A3995" s="3">
        <v>44700</v>
      </c>
      <c r="B3995" s="411">
        <v>13000</v>
      </c>
      <c r="C3995" s="411">
        <v>13900</v>
      </c>
      <c r="D3995" s="530">
        <f t="shared" si="1094"/>
        <v>13450</v>
      </c>
    </row>
    <row r="3996" spans="1:4" ht="15" customHeight="1">
      <c r="A3996" s="3">
        <v>44701</v>
      </c>
      <c r="B3996" s="411">
        <v>12900</v>
      </c>
      <c r="C3996" s="411">
        <v>13900</v>
      </c>
      <c r="D3996" s="530">
        <f t="shared" si="1094"/>
        <v>13400</v>
      </c>
    </row>
    <row r="3997" spans="1:4" ht="15" customHeight="1">
      <c r="A3997" s="3">
        <v>44704</v>
      </c>
      <c r="B3997" s="411">
        <v>12900</v>
      </c>
      <c r="C3997" s="411">
        <v>13900</v>
      </c>
      <c r="D3997" s="530">
        <f t="shared" si="1094"/>
        <v>13400</v>
      </c>
    </row>
    <row r="3998" spans="1:4" ht="15" customHeight="1">
      <c r="A3998" s="3">
        <v>44705</v>
      </c>
      <c r="B3998" s="411">
        <v>12900</v>
      </c>
      <c r="C3998" s="411">
        <v>13900</v>
      </c>
      <c r="D3998" s="530">
        <f t="shared" si="1094"/>
        <v>13400</v>
      </c>
    </row>
    <row r="3999" spans="1:4" ht="15" customHeight="1">
      <c r="A3999" s="3">
        <v>44706</v>
      </c>
      <c r="B3999" s="411">
        <v>12900</v>
      </c>
      <c r="C3999" s="411">
        <v>13600</v>
      </c>
      <c r="D3999" s="530">
        <f t="shared" si="1094"/>
        <v>13250</v>
      </c>
    </row>
    <row r="4000" spans="1:4" ht="15" customHeight="1">
      <c r="A4000" s="3">
        <v>44707</v>
      </c>
      <c r="B4000" s="411">
        <v>12900</v>
      </c>
      <c r="C4000" s="411">
        <v>13600</v>
      </c>
      <c r="D4000" s="530">
        <f t="shared" si="1094"/>
        <v>13250</v>
      </c>
    </row>
    <row r="4001" spans="1:6" ht="15" customHeight="1">
      <c r="A4001" s="3">
        <v>44708</v>
      </c>
      <c r="B4001" s="411">
        <v>12650</v>
      </c>
      <c r="C4001" s="411">
        <v>13520</v>
      </c>
      <c r="D4001" s="530">
        <f t="shared" si="1094"/>
        <v>13085</v>
      </c>
    </row>
    <row r="4002" spans="1:6" ht="15" customHeight="1">
      <c r="A4002" s="3">
        <v>44711</v>
      </c>
      <c r="B4002" s="411">
        <v>12650</v>
      </c>
      <c r="C4002" s="411">
        <v>13520</v>
      </c>
      <c r="D4002" s="530">
        <f t="shared" si="1094"/>
        <v>13085</v>
      </c>
    </row>
    <row r="4003" spans="1:6" ht="15" customHeight="1" thickBot="1">
      <c r="A4003" s="11">
        <v>44712</v>
      </c>
      <c r="B4003" s="416">
        <v>12650</v>
      </c>
      <c r="C4003" s="416">
        <v>13520</v>
      </c>
      <c r="D4003" s="531">
        <f t="shared" si="1094"/>
        <v>13085</v>
      </c>
      <c r="E4003" s="435">
        <f>AVERAGE(D3982:D4003)</f>
        <v>13716.904761904761</v>
      </c>
      <c r="F4003" s="435">
        <f>AVERAGE($D$3897:D4003)</f>
        <v>14055.714285714286</v>
      </c>
    </row>
    <row r="4004" spans="1:6" ht="15" customHeight="1">
      <c r="A4004" s="3">
        <v>44713</v>
      </c>
      <c r="B4004" s="411">
        <v>12500</v>
      </c>
      <c r="C4004" s="411">
        <v>13500</v>
      </c>
      <c r="D4004" s="530">
        <f t="shared" si="1094"/>
        <v>13000</v>
      </c>
    </row>
    <row r="4005" spans="1:6" ht="15" customHeight="1">
      <c r="A4005" s="3">
        <v>44714</v>
      </c>
      <c r="B4005" s="776" t="s">
        <v>24</v>
      </c>
      <c r="C4005" s="776"/>
      <c r="D4005" s="776"/>
      <c r="E4005" s="455"/>
      <c r="F4005" s="455"/>
    </row>
    <row r="4006" spans="1:6" ht="15" customHeight="1">
      <c r="A4006" s="3">
        <v>44715</v>
      </c>
      <c r="B4006" s="455">
        <v>12500</v>
      </c>
      <c r="C4006" s="455">
        <v>13500</v>
      </c>
      <c r="D4006" s="530">
        <f t="shared" si="1094"/>
        <v>13000</v>
      </c>
      <c r="E4006" s="455"/>
      <c r="F4006" s="455"/>
    </row>
    <row r="4007" spans="1:6" ht="15" customHeight="1">
      <c r="A4007" s="3">
        <v>44718</v>
      </c>
      <c r="B4007" s="455">
        <v>12500</v>
      </c>
      <c r="C4007" s="455">
        <v>13500</v>
      </c>
      <c r="D4007" s="530">
        <f t="shared" si="1094"/>
        <v>13000</v>
      </c>
    </row>
    <row r="4008" spans="1:6" ht="15" customHeight="1">
      <c r="A4008" s="3">
        <v>44719</v>
      </c>
      <c r="B4008" s="455">
        <v>12500</v>
      </c>
      <c r="C4008" s="455">
        <v>13500</v>
      </c>
      <c r="D4008" s="530">
        <f t="shared" si="1094"/>
        <v>13000</v>
      </c>
    </row>
    <row r="4009" spans="1:6" ht="15" customHeight="1">
      <c r="A4009" s="3">
        <v>44720</v>
      </c>
      <c r="B4009" s="411">
        <v>13000</v>
      </c>
      <c r="C4009" s="411">
        <v>13500</v>
      </c>
      <c r="D4009" s="530">
        <f t="shared" si="1094"/>
        <v>13250</v>
      </c>
    </row>
    <row r="4010" spans="1:6" ht="15" customHeight="1">
      <c r="A4010" s="3">
        <v>44721</v>
      </c>
      <c r="B4010" s="411">
        <v>13000</v>
      </c>
      <c r="C4010" s="411">
        <v>13500</v>
      </c>
      <c r="D4010" s="530">
        <f t="shared" si="1094"/>
        <v>13250</v>
      </c>
    </row>
    <row r="4011" spans="1:6" ht="15" customHeight="1">
      <c r="A4011" s="410">
        <v>44722</v>
      </c>
      <c r="B4011" s="411">
        <v>12800</v>
      </c>
      <c r="C4011" s="411">
        <v>13500</v>
      </c>
      <c r="D4011" s="530">
        <f t="shared" si="1094"/>
        <v>13150</v>
      </c>
    </row>
    <row r="4012" spans="1:6" ht="15" customHeight="1">
      <c r="A4012" s="410">
        <v>44725</v>
      </c>
      <c r="B4012" s="411">
        <v>12800</v>
      </c>
      <c r="C4012" s="411">
        <v>13500</v>
      </c>
      <c r="D4012" s="530">
        <f t="shared" si="1094"/>
        <v>13150</v>
      </c>
    </row>
    <row r="4013" spans="1:6" ht="15" customHeight="1">
      <c r="A4013" s="410">
        <v>44726</v>
      </c>
      <c r="B4013" s="411">
        <v>12800</v>
      </c>
      <c r="C4013" s="411">
        <v>13500</v>
      </c>
      <c r="D4013" s="530">
        <f t="shared" si="1094"/>
        <v>13150</v>
      </c>
    </row>
    <row r="4014" spans="1:6" ht="15" customHeight="1">
      <c r="A4014" s="410">
        <v>44727</v>
      </c>
      <c r="B4014" s="411">
        <v>13200</v>
      </c>
      <c r="C4014" s="411">
        <v>13525</v>
      </c>
      <c r="D4014" s="530">
        <f t="shared" si="1094"/>
        <v>13362.5</v>
      </c>
    </row>
    <row r="4015" spans="1:6" ht="15" customHeight="1">
      <c r="A4015" s="410">
        <v>44728</v>
      </c>
      <c r="B4015" s="411">
        <v>13200</v>
      </c>
      <c r="C4015" s="411">
        <v>13525</v>
      </c>
      <c r="D4015" s="530">
        <f t="shared" si="1094"/>
        <v>13362.5</v>
      </c>
    </row>
    <row r="4016" spans="1:6" ht="15" customHeight="1">
      <c r="A4016" s="410">
        <v>44729</v>
      </c>
      <c r="B4016" s="411">
        <v>13400</v>
      </c>
      <c r="C4016" s="411">
        <v>13600</v>
      </c>
      <c r="D4016" s="530">
        <f t="shared" si="1094"/>
        <v>13500</v>
      </c>
    </row>
    <row r="4017" spans="1:6" ht="15" customHeight="1">
      <c r="A4017" s="410">
        <v>44732</v>
      </c>
      <c r="B4017" s="411">
        <v>13400</v>
      </c>
      <c r="C4017" s="411">
        <v>13600</v>
      </c>
      <c r="D4017" s="530">
        <f t="shared" si="1094"/>
        <v>13500</v>
      </c>
    </row>
    <row r="4018" spans="1:6" ht="15" customHeight="1">
      <c r="A4018" s="410">
        <v>44733</v>
      </c>
      <c r="B4018" s="411">
        <v>13400</v>
      </c>
      <c r="C4018" s="411">
        <v>13600</v>
      </c>
      <c r="D4018" s="530">
        <f t="shared" si="1094"/>
        <v>13500</v>
      </c>
    </row>
    <row r="4019" spans="1:6" ht="15" customHeight="1">
      <c r="A4019" s="410">
        <v>44734</v>
      </c>
      <c r="B4019" s="411">
        <v>13300</v>
      </c>
      <c r="C4019" s="411">
        <v>13750</v>
      </c>
      <c r="D4019" s="530">
        <f t="shared" si="1094"/>
        <v>13525</v>
      </c>
    </row>
    <row r="4020" spans="1:6" ht="15" customHeight="1">
      <c r="A4020" s="410">
        <v>44735</v>
      </c>
      <c r="B4020" s="411">
        <v>13300</v>
      </c>
      <c r="C4020" s="411">
        <v>13750</v>
      </c>
      <c r="D4020" s="530">
        <f t="shared" si="1094"/>
        <v>13525</v>
      </c>
    </row>
    <row r="4021" spans="1:6" ht="15" customHeight="1">
      <c r="A4021" s="410">
        <v>44736</v>
      </c>
      <c r="B4021" s="411">
        <v>13650</v>
      </c>
      <c r="C4021" s="411">
        <v>13750</v>
      </c>
      <c r="D4021" s="530">
        <f t="shared" si="1094"/>
        <v>13700</v>
      </c>
    </row>
    <row r="4022" spans="1:6" ht="15" customHeight="1">
      <c r="A4022" s="410">
        <v>44739</v>
      </c>
      <c r="B4022" s="411">
        <v>13650</v>
      </c>
      <c r="C4022" s="411">
        <v>13750</v>
      </c>
      <c r="D4022" s="530">
        <f t="shared" si="1094"/>
        <v>13700</v>
      </c>
    </row>
    <row r="4023" spans="1:6" ht="15" customHeight="1">
      <c r="A4023" s="410">
        <v>44740</v>
      </c>
      <c r="B4023" s="411">
        <v>13650</v>
      </c>
      <c r="C4023" s="411">
        <v>13750</v>
      </c>
      <c r="D4023" s="530">
        <f t="shared" si="1094"/>
        <v>13700</v>
      </c>
    </row>
    <row r="4024" spans="1:6" ht="15" customHeight="1">
      <c r="A4024" s="410">
        <v>44741</v>
      </c>
      <c r="B4024" s="411">
        <v>13700</v>
      </c>
      <c r="C4024" s="411">
        <v>14065</v>
      </c>
      <c r="D4024" s="530">
        <f t="shared" si="1094"/>
        <v>13882.5</v>
      </c>
    </row>
    <row r="4025" spans="1:6" ht="15" customHeight="1" thickBot="1">
      <c r="A4025" s="415">
        <v>44742</v>
      </c>
      <c r="B4025" s="416">
        <v>13700</v>
      </c>
      <c r="C4025" s="416">
        <v>13700</v>
      </c>
      <c r="D4025" s="531">
        <f t="shared" si="1094"/>
        <v>13700</v>
      </c>
      <c r="E4025" s="435">
        <f>AVERAGE(D4004:D4025)</f>
        <v>13376.547619047618</v>
      </c>
      <c r="F4025" s="435">
        <f>AVERAGE($D$3897:D4025)</f>
        <v>13942.519841269841</v>
      </c>
    </row>
    <row r="4026" spans="1:6" ht="15" customHeight="1">
      <c r="A4026" s="410">
        <v>44743</v>
      </c>
      <c r="B4026" s="411">
        <v>13750</v>
      </c>
      <c r="C4026" s="411">
        <v>13850</v>
      </c>
      <c r="D4026" s="412">
        <f t="shared" si="1094"/>
        <v>13800</v>
      </c>
    </row>
    <row r="4027" spans="1:6" ht="15" customHeight="1">
      <c r="A4027" s="410">
        <v>44748</v>
      </c>
      <c r="B4027" s="411">
        <v>13600</v>
      </c>
      <c r="C4027" s="411">
        <v>14200</v>
      </c>
      <c r="D4027" s="412">
        <f t="shared" si="1094"/>
        <v>13900</v>
      </c>
    </row>
    <row r="4028" spans="1:6" ht="15" customHeight="1">
      <c r="A4028" s="410">
        <v>44750</v>
      </c>
      <c r="B4028" s="411">
        <v>13600</v>
      </c>
      <c r="C4028" s="411">
        <v>14200</v>
      </c>
      <c r="D4028" s="412">
        <f t="shared" si="1094"/>
        <v>13900</v>
      </c>
    </row>
    <row r="4029" spans="1:6" ht="15" customHeight="1">
      <c r="A4029" s="410">
        <v>44755</v>
      </c>
      <c r="B4029" s="411">
        <v>13600</v>
      </c>
      <c r="C4029" s="411">
        <v>14200</v>
      </c>
      <c r="D4029" s="412">
        <f t="shared" si="1094"/>
        <v>13900</v>
      </c>
    </row>
    <row r="4030" spans="1:6" ht="15" customHeight="1">
      <c r="A4030" s="410">
        <v>44757</v>
      </c>
      <c r="B4030" s="411">
        <v>13400</v>
      </c>
      <c r="C4030" s="411">
        <v>14000</v>
      </c>
      <c r="D4030" s="412">
        <f t="shared" si="1094"/>
        <v>13700</v>
      </c>
    </row>
    <row r="4031" spans="1:6" ht="15" customHeight="1">
      <c r="A4031" s="410">
        <v>44762</v>
      </c>
      <c r="B4031" s="411">
        <v>13600</v>
      </c>
      <c r="C4031" s="411">
        <v>14100</v>
      </c>
      <c r="D4031" s="412">
        <f t="shared" si="1094"/>
        <v>13850</v>
      </c>
    </row>
    <row r="4032" spans="1:6" ht="15" customHeight="1">
      <c r="A4032" s="410">
        <v>44764</v>
      </c>
      <c r="B4032" s="411">
        <v>13600</v>
      </c>
      <c r="C4032" s="411">
        <v>14100</v>
      </c>
      <c r="D4032" s="412">
        <f t="shared" si="1094"/>
        <v>13850</v>
      </c>
    </row>
    <row r="4033" spans="1:6" ht="15" customHeight="1">
      <c r="A4033" s="410">
        <v>44769</v>
      </c>
      <c r="B4033" s="411">
        <v>13500</v>
      </c>
      <c r="C4033" s="411">
        <v>14000</v>
      </c>
      <c r="D4033" s="412">
        <f t="shared" si="1094"/>
        <v>13750</v>
      </c>
    </row>
    <row r="4034" spans="1:6" ht="15" customHeight="1" thickBot="1">
      <c r="A4034" s="415">
        <v>44771</v>
      </c>
      <c r="B4034" s="416">
        <v>13300</v>
      </c>
      <c r="C4034" s="416">
        <v>13900</v>
      </c>
      <c r="D4034" s="417">
        <f t="shared" si="1094"/>
        <v>13600</v>
      </c>
      <c r="E4034" s="435">
        <f>AVERAGE(D4026:D4034)</f>
        <v>13805.555555555555</v>
      </c>
      <c r="F4034" s="435">
        <f>AVERAGE($D$3897:D4034)</f>
        <v>13933.388888888889</v>
      </c>
    </row>
    <row r="4035" spans="1:6" ht="15" customHeight="1">
      <c r="A4035" s="410">
        <v>44776</v>
      </c>
      <c r="B4035" s="411">
        <v>13150</v>
      </c>
      <c r="C4035" s="411">
        <v>13510</v>
      </c>
      <c r="D4035" s="412">
        <f t="shared" si="1094"/>
        <v>13330</v>
      </c>
    </row>
    <row r="4036" spans="1:6" ht="15" customHeight="1">
      <c r="A4036" s="410">
        <v>44778</v>
      </c>
      <c r="B4036" s="411">
        <v>13100</v>
      </c>
      <c r="C4036" s="411">
        <v>13500</v>
      </c>
      <c r="D4036" s="412">
        <f t="shared" si="1094"/>
        <v>13300</v>
      </c>
    </row>
    <row r="4037" spans="1:6" ht="15" customHeight="1">
      <c r="A4037" s="410">
        <v>44783</v>
      </c>
      <c r="B4037" s="411">
        <v>12900</v>
      </c>
      <c r="C4037" s="411">
        <v>13500</v>
      </c>
      <c r="D4037" s="412">
        <f t="shared" si="1094"/>
        <v>13200</v>
      </c>
    </row>
    <row r="4038" spans="1:6" ht="15" customHeight="1">
      <c r="A4038" s="410">
        <v>44785</v>
      </c>
      <c r="B4038" s="411">
        <v>13100</v>
      </c>
      <c r="C4038" s="411">
        <v>13700</v>
      </c>
      <c r="D4038" s="412">
        <f t="shared" si="1094"/>
        <v>13400</v>
      </c>
    </row>
    <row r="4039" spans="1:6" ht="15" customHeight="1">
      <c r="A4039" s="410">
        <v>44790</v>
      </c>
      <c r="B4039" s="411">
        <v>12900</v>
      </c>
      <c r="C4039" s="411">
        <v>13700</v>
      </c>
      <c r="D4039" s="412">
        <f t="shared" si="1094"/>
        <v>13300</v>
      </c>
    </row>
    <row r="4040" spans="1:6" ht="15" customHeight="1">
      <c r="A4040" s="410">
        <v>44792</v>
      </c>
      <c r="B4040" s="411">
        <v>12800</v>
      </c>
      <c r="C4040" s="411">
        <v>13500</v>
      </c>
      <c r="D4040" s="412">
        <f t="shared" si="1094"/>
        <v>13150</v>
      </c>
    </row>
    <row r="4041" spans="1:6" ht="15" customHeight="1">
      <c r="A4041" s="410">
        <v>44797</v>
      </c>
      <c r="B4041" s="411">
        <v>12700</v>
      </c>
      <c r="C4041" s="411">
        <v>13500</v>
      </c>
      <c r="D4041" s="412">
        <f t="shared" si="1094"/>
        <v>13100</v>
      </c>
    </row>
    <row r="4042" spans="1:6" ht="15" customHeight="1">
      <c r="A4042" s="410">
        <v>44799</v>
      </c>
      <c r="B4042" s="411">
        <v>12700</v>
      </c>
      <c r="C4042" s="411">
        <v>13300</v>
      </c>
      <c r="D4042" s="412">
        <f t="shared" si="1094"/>
        <v>13000</v>
      </c>
    </row>
    <row r="4043" spans="1:6" ht="15" customHeight="1" thickBot="1">
      <c r="A4043" s="415">
        <v>44804</v>
      </c>
      <c r="B4043" s="416">
        <v>12600</v>
      </c>
      <c r="C4043" s="416">
        <v>13200</v>
      </c>
      <c r="D4043" s="417">
        <f t="shared" si="1094"/>
        <v>12900</v>
      </c>
      <c r="E4043" s="435">
        <f>AVERAGE(D4035:D4043)</f>
        <v>13186.666666666666</v>
      </c>
      <c r="F4043" s="435">
        <f>AVERAGE($D$3897:D4043)</f>
        <v>13886.71875</v>
      </c>
    </row>
    <row r="4044" spans="1:6" ht="15" customHeight="1">
      <c r="A4044" s="410">
        <v>44806</v>
      </c>
      <c r="B4044" s="411">
        <v>12500</v>
      </c>
      <c r="C4044" s="411">
        <v>13200</v>
      </c>
      <c r="D4044" s="412">
        <f t="shared" si="1094"/>
        <v>12850</v>
      </c>
    </row>
    <row r="4045" spans="1:6" ht="15" customHeight="1">
      <c r="A4045" s="410">
        <v>44811</v>
      </c>
      <c r="B4045" s="411">
        <v>12500</v>
      </c>
      <c r="C4045" s="411">
        <v>13200</v>
      </c>
      <c r="D4045" s="412">
        <f t="shared" si="1094"/>
        <v>12850</v>
      </c>
    </row>
    <row r="4046" spans="1:6" ht="15" customHeight="1">
      <c r="A4046" s="410">
        <v>44813</v>
      </c>
      <c r="B4046" s="411">
        <v>12400</v>
      </c>
      <c r="C4046" s="411">
        <v>13200</v>
      </c>
      <c r="D4046" s="412">
        <f t="shared" si="1094"/>
        <v>12800</v>
      </c>
    </row>
    <row r="4047" spans="1:6" ht="15" customHeight="1">
      <c r="A4047" s="410">
        <v>44818</v>
      </c>
      <c r="B4047" s="411">
        <v>12700</v>
      </c>
      <c r="C4047" s="411">
        <v>13200</v>
      </c>
      <c r="D4047" s="412">
        <f t="shared" si="1094"/>
        <v>12950</v>
      </c>
    </row>
    <row r="4048" spans="1:6" ht="15" customHeight="1">
      <c r="A4048" s="410">
        <v>44820</v>
      </c>
      <c r="B4048" s="411">
        <v>12700</v>
      </c>
      <c r="C4048" s="411">
        <v>13310</v>
      </c>
      <c r="D4048" s="412">
        <f t="shared" si="1094"/>
        <v>13005</v>
      </c>
    </row>
    <row r="4049" spans="1:6" ht="15" customHeight="1">
      <c r="A4049" s="410">
        <v>44825</v>
      </c>
      <c r="B4049" s="411">
        <v>12600</v>
      </c>
      <c r="C4049" s="411">
        <v>13310</v>
      </c>
      <c r="D4049" s="412">
        <f t="shared" si="1094"/>
        <v>12955</v>
      </c>
    </row>
    <row r="4050" spans="1:6" ht="15" customHeight="1">
      <c r="A4050" s="410">
        <v>44827</v>
      </c>
      <c r="B4050" s="411">
        <v>12250</v>
      </c>
      <c r="C4050" s="411">
        <v>12950</v>
      </c>
      <c r="D4050" s="412">
        <f t="shared" si="1094"/>
        <v>12600</v>
      </c>
    </row>
    <row r="4051" spans="1:6" ht="15" customHeight="1">
      <c r="A4051" s="410">
        <v>44832</v>
      </c>
      <c r="B4051" s="411">
        <v>12150</v>
      </c>
      <c r="C4051" s="411">
        <v>12950</v>
      </c>
      <c r="D4051" s="412">
        <f t="shared" si="1094"/>
        <v>12550</v>
      </c>
    </row>
    <row r="4052" spans="1:6" ht="15" customHeight="1" thickBot="1">
      <c r="A4052" s="415">
        <v>44834</v>
      </c>
      <c r="B4052" s="416">
        <v>12100</v>
      </c>
      <c r="C4052" s="416">
        <v>12900</v>
      </c>
      <c r="D4052" s="417">
        <f t="shared" si="1094"/>
        <v>12500</v>
      </c>
      <c r="E4052" s="435">
        <f>AVERAGE(D4044:D4052)</f>
        <v>12784.444444444445</v>
      </c>
      <c r="F4052" s="435">
        <f>AVERAGE($D$3897:D4052)</f>
        <v>13821.879084967321</v>
      </c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6" customFormat="1" ht="17.25" customHeight="1"/>
    <row r="12" s="466" customFormat="1" ht="17.25" customHeight="1"/>
    <row r="13" s="467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778" t="s">
        <v>100</v>
      </c>
      <c r="B1" s="778"/>
      <c r="C1" s="778"/>
      <c r="D1" s="778"/>
      <c r="E1" s="778"/>
      <c r="F1" s="778"/>
      <c r="G1" s="778"/>
    </row>
    <row r="2" spans="1:9" ht="15.6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79" t="s">
        <v>104</v>
      </c>
      <c r="K38" s="780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81"/>
      <c r="K39" s="782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2812"/>
  <sheetViews>
    <sheetView zoomScale="115" zoomScaleNormal="115" workbookViewId="0">
      <pane ySplit="2" topLeftCell="A2793" activePane="bottomLeft" state="frozen"/>
      <selection pane="bottomLeft" activeCell="C2812" sqref="C2812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3" max="13" width="13.3984375" bestFit="1" customWidth="1"/>
  </cols>
  <sheetData>
    <row r="1" spans="1:11" s="80" customFormat="1" ht="15" customHeight="1">
      <c r="A1" s="717" t="s">
        <v>0</v>
      </c>
      <c r="B1" s="5" t="s">
        <v>96</v>
      </c>
      <c r="C1" s="795" t="s">
        <v>111</v>
      </c>
      <c r="D1" s="789" t="s">
        <v>5</v>
      </c>
      <c r="E1" s="789" t="s">
        <v>6</v>
      </c>
      <c r="F1" s="797" t="s">
        <v>112</v>
      </c>
      <c r="G1" s="722" t="s">
        <v>7</v>
      </c>
      <c r="H1" s="722" t="s">
        <v>8</v>
      </c>
      <c r="I1" s="300" t="s">
        <v>9</v>
      </c>
    </row>
    <row r="2" spans="1:11" s="80" customFormat="1" ht="15" customHeight="1" thickBot="1">
      <c r="A2" s="718"/>
      <c r="B2" s="13" t="s">
        <v>15</v>
      </c>
      <c r="C2" s="796"/>
      <c r="D2" s="790"/>
      <c r="E2" s="790"/>
      <c r="F2" s="798"/>
      <c r="G2" s="787"/>
      <c r="H2" s="787"/>
      <c r="I2" s="322" t="s">
        <v>4</v>
      </c>
    </row>
    <row r="3" spans="1:11" s="80" customFormat="1" ht="15" customHeight="1">
      <c r="A3" s="3">
        <v>40910</v>
      </c>
      <c r="B3" s="783" t="s">
        <v>113</v>
      </c>
      <c r="C3" s="783"/>
      <c r="D3" s="783"/>
      <c r="E3" s="783"/>
      <c r="F3" s="783"/>
      <c r="G3" s="84"/>
      <c r="I3" s="801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02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02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02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02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02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02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01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02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02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67" t="s">
        <v>113</v>
      </c>
      <c r="C72" s="767"/>
      <c r="D72" s="767"/>
      <c r="E72" s="767"/>
      <c r="F72" s="767"/>
      <c r="G72" s="84"/>
      <c r="H72" s="84"/>
      <c r="I72" s="301">
        <v>170000</v>
      </c>
    </row>
    <row r="73" spans="1:9" ht="15" customHeight="1">
      <c r="A73" s="3">
        <v>41008</v>
      </c>
      <c r="B73" s="767"/>
      <c r="C73" s="767"/>
      <c r="D73" s="767"/>
      <c r="E73" s="767"/>
      <c r="F73" s="767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83" t="s">
        <v>113</v>
      </c>
      <c r="C93" s="783"/>
      <c r="D93" s="783"/>
      <c r="E93" s="783"/>
      <c r="F93" s="783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67" t="s">
        <v>113</v>
      </c>
      <c r="C113" s="767"/>
      <c r="D113" s="767"/>
      <c r="E113" s="767"/>
      <c r="F113" s="767"/>
      <c r="G113" s="84"/>
      <c r="H113" s="84"/>
      <c r="I113" s="301">
        <v>154250</v>
      </c>
    </row>
    <row r="114" spans="1:9" ht="15" customHeight="1">
      <c r="A114" s="3">
        <v>41065</v>
      </c>
      <c r="B114" s="767"/>
      <c r="C114" s="767"/>
      <c r="D114" s="767"/>
      <c r="E114" s="767"/>
      <c r="F114" s="767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83" t="s">
        <v>113</v>
      </c>
      <c r="C173" s="783"/>
      <c r="D173" s="783"/>
      <c r="E173" s="783"/>
      <c r="F173" s="783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01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02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02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02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02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83" t="s">
        <v>39</v>
      </c>
      <c r="C259" s="783"/>
      <c r="D259" s="783"/>
      <c r="E259" s="783"/>
      <c r="F259" s="783"/>
      <c r="G259" s="129"/>
      <c r="H259" s="129"/>
      <c r="I259" s="301">
        <v>151250</v>
      </c>
    </row>
    <row r="260" spans="1:9" ht="15" customHeight="1">
      <c r="A260" s="3">
        <v>41269</v>
      </c>
      <c r="B260" s="783" t="s">
        <v>39</v>
      </c>
      <c r="C260" s="783"/>
      <c r="D260" s="783"/>
      <c r="E260" s="783"/>
      <c r="F260" s="783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86" t="s">
        <v>39</v>
      </c>
      <c r="C264" s="786"/>
      <c r="D264" s="786"/>
      <c r="E264" s="786"/>
      <c r="F264" s="786"/>
      <c r="I264" s="799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00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00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94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94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94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94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94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84" t="s">
        <v>39</v>
      </c>
      <c r="C327" s="784"/>
      <c r="D327" s="784"/>
      <c r="E327" s="784"/>
      <c r="F327" s="784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83" t="s">
        <v>39</v>
      </c>
      <c r="C328" s="783"/>
      <c r="D328" s="783"/>
      <c r="E328" s="783"/>
      <c r="F328" s="783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94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94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08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09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83" t="s">
        <v>39</v>
      </c>
      <c r="C353" s="783"/>
      <c r="D353" s="783"/>
      <c r="E353" s="783"/>
      <c r="F353" s="783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83" t="s">
        <v>39</v>
      </c>
      <c r="C368" s="783"/>
      <c r="D368" s="783"/>
      <c r="E368" s="783"/>
      <c r="F368" s="783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02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02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02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83" t="s">
        <v>39</v>
      </c>
      <c r="C433" s="783"/>
      <c r="D433" s="783"/>
      <c r="E433" s="783"/>
      <c r="F433" s="783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05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05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01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02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02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02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02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83" t="s">
        <v>39</v>
      </c>
      <c r="C520" s="783"/>
      <c r="D520" s="783"/>
      <c r="E520" s="783"/>
      <c r="F520" s="783"/>
      <c r="I520" s="316">
        <v>142250</v>
      </c>
    </row>
    <row r="521" spans="1:9" ht="15" customHeight="1">
      <c r="A521" s="3">
        <v>41634</v>
      </c>
      <c r="B521" s="783" t="s">
        <v>39</v>
      </c>
      <c r="C521" s="783"/>
      <c r="D521" s="783"/>
      <c r="E521" s="783"/>
      <c r="F521" s="783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10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11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11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11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88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88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04" t="s">
        <v>46</v>
      </c>
      <c r="D692" s="804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06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07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07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07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07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07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68" t="s">
        <v>49</v>
      </c>
      <c r="C780" s="768"/>
      <c r="D780" s="768"/>
      <c r="E780" s="768"/>
      <c r="F780" s="768"/>
      <c r="I780" s="316">
        <v>124750</v>
      </c>
    </row>
    <row r="781" spans="1:9" ht="15" customHeight="1">
      <c r="A781" s="3">
        <v>41999</v>
      </c>
      <c r="B781" s="768"/>
      <c r="C781" s="768"/>
      <c r="D781" s="768"/>
      <c r="E781" s="768"/>
      <c r="F781" s="768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03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03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03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03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03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68" t="s">
        <v>49</v>
      </c>
      <c r="C850" s="768"/>
      <c r="D850" s="768"/>
      <c r="E850" s="768"/>
      <c r="F850" s="768"/>
      <c r="I850" s="316">
        <v>118750</v>
      </c>
    </row>
    <row r="851" spans="1:9" ht="15" customHeight="1">
      <c r="A851" s="3">
        <v>42100</v>
      </c>
      <c r="B851" s="768"/>
      <c r="C851" s="768"/>
      <c r="D851" s="768"/>
      <c r="E851" s="768"/>
      <c r="F851" s="768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786" t="s">
        <v>49</v>
      </c>
      <c r="C871" s="786"/>
      <c r="D871" s="786"/>
      <c r="E871" s="786"/>
      <c r="F871" s="786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92" t="s">
        <v>56</v>
      </c>
      <c r="C886" s="792"/>
      <c r="D886" s="792"/>
      <c r="E886" s="792"/>
      <c r="F886" s="792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91" t="s">
        <v>56</v>
      </c>
      <c r="C956" s="791"/>
      <c r="D956" s="791"/>
      <c r="E956" s="791"/>
      <c r="F956" s="791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11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11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35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35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47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35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35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35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35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35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11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11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11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86" t="s">
        <v>49</v>
      </c>
      <c r="C1040" s="786"/>
      <c r="D1040" s="786"/>
      <c r="E1040" s="786"/>
      <c r="F1040" s="786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48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48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48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48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48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48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68" t="s">
        <v>119</v>
      </c>
      <c r="C1103" s="768"/>
      <c r="D1103" s="768"/>
      <c r="E1103" s="768"/>
      <c r="F1103" s="768"/>
      <c r="I1103" s="316">
        <v>111500</v>
      </c>
    </row>
    <row r="1104" spans="1:9" ht="15" customHeight="1">
      <c r="A1104" s="3">
        <v>42457</v>
      </c>
      <c r="B1104" s="768"/>
      <c r="C1104" s="768"/>
      <c r="D1104" s="768"/>
      <c r="E1104" s="768"/>
      <c r="F1104" s="768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93" t="s">
        <v>119</v>
      </c>
      <c r="C1129" s="793"/>
      <c r="D1129" s="793"/>
      <c r="E1129" s="793"/>
      <c r="F1129" s="793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83" t="s">
        <v>119</v>
      </c>
      <c r="C1149" s="783"/>
      <c r="D1149" s="783"/>
      <c r="E1149" s="783"/>
      <c r="F1149" s="783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11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11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83" t="s">
        <v>119</v>
      </c>
      <c r="C1214" s="783"/>
      <c r="D1214" s="783"/>
      <c r="E1214" s="783"/>
      <c r="F1214" s="783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08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08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15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42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42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42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42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67" t="s">
        <v>119</v>
      </c>
      <c r="C1299" s="767"/>
      <c r="D1299" s="767"/>
      <c r="E1299" s="767"/>
      <c r="F1299" s="767"/>
      <c r="I1299" s="316">
        <v>147000</v>
      </c>
    </row>
    <row r="1300" spans="1:9" ht="15" customHeight="1">
      <c r="A1300" s="3">
        <v>42731</v>
      </c>
      <c r="B1300" s="767"/>
      <c r="C1300" s="767"/>
      <c r="D1300" s="767"/>
      <c r="E1300" s="767"/>
      <c r="F1300" s="767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42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42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12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13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14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17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03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67" t="s">
        <v>119</v>
      </c>
      <c r="C1377" s="767"/>
      <c r="D1377" s="767"/>
      <c r="E1377" s="767"/>
      <c r="F1377" s="767"/>
      <c r="I1377" s="316"/>
    </row>
    <row r="1378" spans="1:9" ht="15" customHeight="1">
      <c r="A1378" s="3">
        <v>42842</v>
      </c>
      <c r="B1378" s="767"/>
      <c r="C1378" s="767"/>
      <c r="D1378" s="767"/>
      <c r="E1378" s="767"/>
      <c r="F1378" s="767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66" t="s">
        <v>119</v>
      </c>
      <c r="C1388" s="766"/>
      <c r="D1388" s="766"/>
      <c r="E1388" s="766"/>
      <c r="F1388" s="766"/>
    </row>
    <row r="1389" spans="1:9" ht="15" customHeight="1">
      <c r="A1389" s="3">
        <v>42857</v>
      </c>
      <c r="B1389" s="455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67" t="s">
        <v>119</v>
      </c>
      <c r="C1408" s="767"/>
      <c r="D1408" s="767"/>
      <c r="E1408" s="767"/>
      <c r="F1408" s="767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83" t="s">
        <v>119</v>
      </c>
      <c r="C1473" s="783"/>
      <c r="D1473" s="783"/>
      <c r="E1473" s="783"/>
      <c r="F1473" s="783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2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3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3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3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67" t="s">
        <v>119</v>
      </c>
      <c r="C1558" s="767"/>
      <c r="D1558" s="767"/>
      <c r="E1558" s="767"/>
      <c r="F1558" s="767"/>
      <c r="G1558" s="767"/>
      <c r="H1558" s="816"/>
      <c r="I1558" s="316"/>
    </row>
    <row r="1559" spans="1:9" ht="15" customHeight="1">
      <c r="A1559" s="3">
        <v>43095</v>
      </c>
      <c r="B1559" s="767"/>
      <c r="C1559" s="767"/>
      <c r="D1559" s="767"/>
      <c r="E1559" s="767"/>
      <c r="F1559" s="767"/>
      <c r="G1559" s="767"/>
      <c r="H1559" s="816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11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11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11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11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11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22" t="s">
        <v>120</v>
      </c>
      <c r="C1626" s="822"/>
      <c r="D1626" s="822"/>
      <c r="E1626" s="822"/>
      <c r="F1626" s="822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21" t="s">
        <v>120</v>
      </c>
      <c r="C1627" s="821"/>
      <c r="D1627" s="821"/>
      <c r="E1627" s="821"/>
      <c r="F1627" s="821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18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18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9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70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23" t="s">
        <v>120</v>
      </c>
      <c r="C1652" s="823"/>
      <c r="D1652" s="823"/>
      <c r="E1652" s="823"/>
      <c r="F1652" s="823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23" t="s">
        <v>120</v>
      </c>
      <c r="C1667" s="823"/>
      <c r="D1667" s="823"/>
      <c r="E1667" s="823"/>
      <c r="F1667" s="823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23" t="s">
        <v>120</v>
      </c>
      <c r="C1732" s="823"/>
      <c r="D1732" s="823"/>
      <c r="E1732" s="823"/>
      <c r="F1732" s="823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3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3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3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3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3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3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3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3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3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3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3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3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3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3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6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3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3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3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3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3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3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3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3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3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3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3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3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3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3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7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7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7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7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7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7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7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7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7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7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7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7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7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7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7"/>
      <c r="I1817" s="316"/>
    </row>
    <row r="1818" spans="1:9" ht="15" customHeight="1">
      <c r="A1818" s="3">
        <v>43459</v>
      </c>
      <c r="B1818" s="767" t="s">
        <v>119</v>
      </c>
      <c r="C1818" s="767"/>
      <c r="D1818" s="767"/>
      <c r="E1818" s="767"/>
      <c r="F1818" s="767"/>
      <c r="G1818" s="767"/>
      <c r="H1818" s="816"/>
      <c r="I1818" s="316">
        <v>144250</v>
      </c>
    </row>
    <row r="1819" spans="1:9" ht="15" customHeight="1">
      <c r="A1819" s="3">
        <v>43460</v>
      </c>
      <c r="B1819" s="767"/>
      <c r="C1819" s="767"/>
      <c r="D1819" s="767"/>
      <c r="E1819" s="767"/>
      <c r="F1819" s="767"/>
      <c r="G1819" s="767"/>
      <c r="H1819" s="816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6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3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3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3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3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3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3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3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3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3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3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3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3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3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3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3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3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3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3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74" t="s">
        <v>52</v>
      </c>
      <c r="C1900" s="674"/>
      <c r="D1900" s="674"/>
      <c r="E1900" s="674"/>
      <c r="F1900" s="674"/>
      <c r="G1900" s="674"/>
      <c r="H1900" s="674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9"/>
      <c r="X1900" s="36"/>
      <c r="Y1900" s="340"/>
      <c r="Z1900" s="464"/>
    </row>
    <row r="1901" spans="1:26" s="7" customFormat="1" ht="15" customHeight="1">
      <c r="A1901" s="3">
        <v>43577</v>
      </c>
      <c r="B1901" s="674"/>
      <c r="C1901" s="674"/>
      <c r="D1901" s="674"/>
      <c r="E1901" s="674"/>
      <c r="F1901" s="674"/>
      <c r="G1901" s="674"/>
      <c r="H1901" s="674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9"/>
      <c r="X1901" s="36"/>
      <c r="Y1901" s="340"/>
      <c r="Z1901" s="464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74" t="s">
        <v>52</v>
      </c>
      <c r="C1911" s="674"/>
      <c r="D1911" s="674"/>
      <c r="E1911" s="674"/>
      <c r="F1911" s="674"/>
      <c r="G1911" s="674"/>
      <c r="H1911" s="674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74" t="s">
        <v>52</v>
      </c>
      <c r="C1926" s="674"/>
      <c r="D1926" s="674"/>
      <c r="E1926" s="674"/>
      <c r="F1926" s="674"/>
      <c r="G1926" s="674"/>
      <c r="H1926" s="674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9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74" t="s">
        <v>52</v>
      </c>
      <c r="C1991" s="674"/>
      <c r="D1991" s="674"/>
      <c r="E1991" s="674"/>
      <c r="F1991" s="674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67" t="s">
        <v>119</v>
      </c>
      <c r="C2078" s="767"/>
      <c r="D2078" s="767"/>
      <c r="E2078" s="767"/>
      <c r="F2078" s="767"/>
      <c r="G2078" s="767"/>
      <c r="H2078" s="816"/>
      <c r="I2078" s="316">
        <v>142500</v>
      </c>
    </row>
    <row r="2079" spans="1:9" ht="15" customHeight="1">
      <c r="A2079" s="3">
        <v>43825</v>
      </c>
      <c r="B2079" s="767"/>
      <c r="C2079" s="767"/>
      <c r="D2079" s="767"/>
      <c r="E2079" s="767"/>
      <c r="F2079" s="767"/>
      <c r="G2079" s="767"/>
      <c r="H2079" s="816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19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19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19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19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19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19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20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67" t="s">
        <v>62</v>
      </c>
      <c r="C2154" s="767"/>
      <c r="D2154" s="767"/>
      <c r="E2154" s="767"/>
      <c r="F2154" s="767"/>
      <c r="I2154" s="316">
        <v>129500</v>
      </c>
    </row>
    <row r="2155" spans="1:9" ht="15" customHeight="1">
      <c r="A2155" s="3">
        <v>43934</v>
      </c>
      <c r="B2155" s="767"/>
      <c r="C2155" s="767"/>
      <c r="D2155" s="767"/>
      <c r="E2155" s="767"/>
      <c r="F2155" s="767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6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6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6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24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19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19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67" t="s">
        <v>62</v>
      </c>
      <c r="C2174" s="767"/>
      <c r="D2174" s="767"/>
      <c r="E2174" s="767"/>
      <c r="F2174" s="767"/>
      <c r="I2174" s="316">
        <v>134500</v>
      </c>
    </row>
    <row r="2175" spans="1:11" ht="15" customHeight="1">
      <c r="A2175" s="3">
        <v>43962</v>
      </c>
      <c r="B2175" s="455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83" t="s">
        <v>62</v>
      </c>
      <c r="C2185" s="783"/>
      <c r="D2185" s="783"/>
      <c r="E2185" s="783"/>
      <c r="F2185" s="783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7">
        <f>AVERAGE(C2190:C2211)</f>
        <v>16806.272727272728</v>
      </c>
      <c r="H2211" s="508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84" t="s">
        <v>62</v>
      </c>
      <c r="C2255" s="784"/>
      <c r="D2255" s="784"/>
      <c r="E2255" s="784"/>
      <c r="F2255" s="784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24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19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19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19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19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19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67" t="s">
        <v>62</v>
      </c>
      <c r="C2339" s="767"/>
      <c r="D2339" s="767"/>
      <c r="E2339" s="767"/>
      <c r="F2339" s="767"/>
      <c r="I2339" s="316"/>
    </row>
    <row r="2340" spans="1:9" ht="15" customHeight="1">
      <c r="A2340" s="3">
        <v>44193</v>
      </c>
      <c r="B2340" s="767"/>
      <c r="C2340" s="767"/>
      <c r="D2340" s="767"/>
      <c r="E2340" s="767"/>
      <c r="F2340" s="767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19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19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19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19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19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67" t="s">
        <v>62</v>
      </c>
      <c r="C2408" s="767"/>
      <c r="D2408" s="767"/>
      <c r="E2408" s="137"/>
      <c r="I2408" s="316">
        <v>179150</v>
      </c>
    </row>
    <row r="2409" spans="1:9" ht="15" customHeight="1">
      <c r="A2409" s="3">
        <v>44291</v>
      </c>
      <c r="B2409" s="767"/>
      <c r="C2409" s="767"/>
      <c r="D2409" s="767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85" t="s">
        <v>61</v>
      </c>
      <c r="C2429" s="785"/>
      <c r="D2429" s="785"/>
      <c r="E2429" s="509"/>
      <c r="F2429" s="509"/>
      <c r="I2429" s="825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26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26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6"/>
    </row>
    <row r="2449" spans="1:9" ht="15" customHeight="1" thickBot="1">
      <c r="A2449" s="358">
        <v>44347</v>
      </c>
      <c r="B2449" s="784" t="s">
        <v>61</v>
      </c>
      <c r="C2449" s="784"/>
      <c r="D2449" s="784"/>
      <c r="E2449" s="784"/>
      <c r="F2449" s="784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3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3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3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3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3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3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83" t="s">
        <v>62</v>
      </c>
      <c r="C2514" s="758"/>
      <c r="D2514" s="758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63" t="s">
        <v>61</v>
      </c>
      <c r="C2599" s="752"/>
      <c r="D2599" s="752"/>
      <c r="E2599" s="137"/>
      <c r="F2599" s="172"/>
      <c r="I2599" s="316">
        <v>297250</v>
      </c>
    </row>
    <row r="2600" spans="1:9" ht="15" customHeight="1">
      <c r="A2600" s="3">
        <v>44558</v>
      </c>
      <c r="B2600" s="760"/>
      <c r="C2600" s="760"/>
      <c r="D2600" s="760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93" t="s">
        <v>62</v>
      </c>
      <c r="C2604" s="759"/>
      <c r="D2604" s="759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3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4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5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5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5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63" t="s">
        <v>61</v>
      </c>
      <c r="C2678" s="752"/>
      <c r="D2678" s="752"/>
      <c r="E2678" s="137"/>
      <c r="I2678" s="316">
        <v>344000</v>
      </c>
    </row>
    <row r="2679" spans="1:9" ht="15" customHeight="1">
      <c r="A2679" s="3">
        <v>44669</v>
      </c>
      <c r="B2679" s="760"/>
      <c r="C2679" s="760"/>
      <c r="D2679" s="760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793" t="s">
        <v>62</v>
      </c>
      <c r="C2689" s="793"/>
      <c r="D2689" s="793"/>
      <c r="E2689" s="509"/>
      <c r="F2689" s="509"/>
      <c r="G2689" s="356"/>
      <c r="H2689" s="362"/>
      <c r="I2689" s="824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19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19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6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5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67" t="s">
        <v>62</v>
      </c>
      <c r="C2712" s="767"/>
      <c r="D2712" s="767"/>
      <c r="E2712" s="767"/>
      <c r="F2712" s="767"/>
      <c r="G2712" s="535"/>
      <c r="H2712" s="536"/>
      <c r="I2712" s="316">
        <v>271000</v>
      </c>
    </row>
    <row r="2713" spans="1:9" ht="15" customHeight="1">
      <c r="A2713" s="3">
        <v>44715</v>
      </c>
      <c r="B2713" s="767"/>
      <c r="C2713" s="767"/>
      <c r="D2713" s="767"/>
      <c r="E2713" s="767"/>
      <c r="F2713" s="767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6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3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3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3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3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3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83" t="s">
        <v>62</v>
      </c>
      <c r="C2774" s="783"/>
      <c r="D2774" s="783"/>
      <c r="E2774" s="783"/>
      <c r="F2774" s="783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5"/>
      <c r="H2777" s="476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3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3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3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546">
        <v>21600</v>
      </c>
      <c r="E2782" s="137">
        <f t="shared" ref="E2782:E2785" si="866">D2782-C2782</f>
        <v>-100</v>
      </c>
      <c r="F2782" s="547">
        <f t="shared" ref="F2782:F2785" si="867">C2782-C2781</f>
        <v>1175</v>
      </c>
      <c r="I2782" s="548"/>
    </row>
    <row r="2783" spans="1:9" ht="15" customHeight="1">
      <c r="A2783" s="357">
        <v>44813</v>
      </c>
      <c r="B2783" s="81">
        <v>4715</v>
      </c>
      <c r="C2783" s="173">
        <v>21305</v>
      </c>
      <c r="D2783" s="546">
        <v>21225</v>
      </c>
      <c r="E2783" s="137">
        <f t="shared" si="866"/>
        <v>-80</v>
      </c>
      <c r="F2783" s="547">
        <f t="shared" si="867"/>
        <v>-395</v>
      </c>
      <c r="I2783" s="548"/>
    </row>
    <row r="2784" spans="1:9" ht="15" customHeight="1">
      <c r="A2784" s="357">
        <v>44816</v>
      </c>
      <c r="B2784" s="81">
        <v>4710</v>
      </c>
      <c r="C2784" s="173">
        <v>21550</v>
      </c>
      <c r="D2784" s="546">
        <v>21400</v>
      </c>
      <c r="E2784" s="137">
        <f t="shared" si="866"/>
        <v>-150</v>
      </c>
      <c r="F2784" s="547">
        <f t="shared" si="867"/>
        <v>245</v>
      </c>
      <c r="I2784" s="548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546">
        <v>22000</v>
      </c>
      <c r="E2785" s="137">
        <f t="shared" si="866"/>
        <v>-245</v>
      </c>
      <c r="F2785" s="547">
        <f t="shared" si="867"/>
        <v>695</v>
      </c>
      <c r="I2785" s="548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552">
        <v>21050</v>
      </c>
      <c r="E2786" s="137">
        <f t="shared" ref="E2786" si="868">D2786-C2786</f>
        <v>-300</v>
      </c>
      <c r="F2786" s="551">
        <f t="shared" ref="F2786" si="869">C2786-C2785</f>
        <v>-895</v>
      </c>
      <c r="I2786" s="550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554">
        <v>20825</v>
      </c>
      <c r="E2787" s="137">
        <f t="shared" ref="E2787" si="870">D2787-C2787</f>
        <v>-75</v>
      </c>
      <c r="F2787" s="555">
        <f t="shared" ref="F2787" si="871">C2787-C2786</f>
        <v>-450</v>
      </c>
      <c r="G2787" s="562"/>
      <c r="H2787" s="563"/>
      <c r="I2787" s="55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560">
        <v>20910</v>
      </c>
      <c r="E2788" s="137">
        <f t="shared" ref="E2788" si="872">D2788-C2788</f>
        <v>-275</v>
      </c>
      <c r="F2788" s="559">
        <f t="shared" ref="F2788" si="873">C2788-C2787</f>
        <v>285</v>
      </c>
      <c r="G2788" s="562"/>
      <c r="H2788" s="563"/>
      <c r="I2788" s="558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567">
        <v>20450</v>
      </c>
      <c r="E2789" s="137">
        <f t="shared" ref="E2789" si="874">D2789-C2789</f>
        <v>0</v>
      </c>
      <c r="F2789" s="566">
        <f t="shared" ref="F2789" si="875">C2789-C2788</f>
        <v>-735</v>
      </c>
      <c r="G2789" s="562"/>
      <c r="H2789" s="563"/>
      <c r="I2789" s="565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571">
        <v>21100</v>
      </c>
      <c r="E2790" s="137">
        <f t="shared" ref="E2790" si="876">D2790-C2790</f>
        <v>-100</v>
      </c>
      <c r="F2790" s="570">
        <f t="shared" ref="F2790" si="877">C2790-C2789</f>
        <v>750</v>
      </c>
      <c r="G2790" s="562"/>
      <c r="H2790" s="563"/>
      <c r="I2790" s="569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573">
        <v>21355</v>
      </c>
      <c r="E2791" s="137">
        <f t="shared" ref="E2791" si="878">D2791-C2791</f>
        <v>-280</v>
      </c>
      <c r="F2791" s="574">
        <f t="shared" ref="F2791" si="879">C2791-C2790</f>
        <v>435</v>
      </c>
      <c r="G2791" s="562"/>
      <c r="H2791" s="563"/>
      <c r="I2791" s="575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577">
        <v>21625</v>
      </c>
      <c r="E2792" s="137">
        <f t="shared" ref="E2792" si="880">D2792-C2792</f>
        <v>-120</v>
      </c>
      <c r="F2792" s="578">
        <f t="shared" ref="F2792" si="881">C2792-C2791</f>
        <v>110</v>
      </c>
      <c r="G2792" s="562"/>
      <c r="H2792" s="563"/>
      <c r="I2792" s="579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583">
        <v>21400</v>
      </c>
      <c r="E2793" s="137">
        <f t="shared" ref="E2793" si="882">D2793-C2793</f>
        <v>-10</v>
      </c>
      <c r="F2793" s="582">
        <f t="shared" ref="F2793" si="883">C2793-C2792</f>
        <v>-335</v>
      </c>
      <c r="G2793" s="562"/>
      <c r="H2793" s="563"/>
      <c r="I2793" s="581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585">
        <v>20500</v>
      </c>
      <c r="E2794" s="137">
        <f t="shared" ref="E2794" si="884">D2794-C2794</f>
        <v>-95</v>
      </c>
      <c r="F2794" s="586">
        <f t="shared" ref="F2794" si="885">C2794-C2793</f>
        <v>-815</v>
      </c>
      <c r="G2794" s="562"/>
      <c r="H2794" s="563"/>
      <c r="I2794" s="587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589">
        <v>20900</v>
      </c>
      <c r="E2795" s="137">
        <f t="shared" ref="E2795" si="886">D2795-C2795</f>
        <v>0</v>
      </c>
      <c r="F2795" s="590">
        <f t="shared" ref="F2795" si="887">C2795-C2794</f>
        <v>305</v>
      </c>
      <c r="G2795" s="562"/>
      <c r="H2795" s="563"/>
      <c r="I2795" s="591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595">
        <v>20995</v>
      </c>
      <c r="E2796" s="137">
        <f t="shared" ref="E2796" si="888">D2796-C2796</f>
        <v>95</v>
      </c>
      <c r="F2796" s="594">
        <f t="shared" ref="F2796:F2801" si="889">C2796-C2795</f>
        <v>0</v>
      </c>
      <c r="G2796" s="562"/>
      <c r="H2796" s="563"/>
      <c r="I2796" s="593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601">
        <v>20600</v>
      </c>
      <c r="E2797" s="137">
        <f t="shared" ref="E2797" si="890">D2797-C2797</f>
        <v>-5</v>
      </c>
      <c r="F2797" s="600">
        <f t="shared" si="889"/>
        <v>-295</v>
      </c>
      <c r="I2797" s="599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608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606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609">
        <v>20250</v>
      </c>
      <c r="E2799" s="137">
        <f t="shared" ref="E2799" si="892">D2799-C2799</f>
        <v>-95</v>
      </c>
      <c r="F2799" s="607">
        <f t="shared" si="889"/>
        <v>-405</v>
      </c>
      <c r="I2799" s="824"/>
    </row>
    <row r="2800" spans="1:9" ht="15" customHeight="1">
      <c r="A2800" s="357">
        <v>44838</v>
      </c>
      <c r="B2800" s="81">
        <v>4830</v>
      </c>
      <c r="C2800" s="173">
        <v>20255</v>
      </c>
      <c r="D2800" s="614">
        <v>20300</v>
      </c>
      <c r="E2800" s="137">
        <f t="shared" ref="E2800" si="893">D2800-C2800</f>
        <v>45</v>
      </c>
      <c r="F2800" s="615">
        <f t="shared" si="889"/>
        <v>-90</v>
      </c>
      <c r="I2800" s="819"/>
    </row>
    <row r="2801" spans="1:9" ht="15" customHeight="1">
      <c r="A2801" s="357">
        <v>44839</v>
      </c>
      <c r="B2801" s="81">
        <v>4810</v>
      </c>
      <c r="C2801" s="173">
        <v>20305</v>
      </c>
      <c r="D2801" s="619">
        <v>20275</v>
      </c>
      <c r="E2801" s="137">
        <f t="shared" ref="E2801" si="894">D2801-C2801</f>
        <v>-30</v>
      </c>
      <c r="F2801" s="618">
        <f t="shared" si="889"/>
        <v>50</v>
      </c>
      <c r="I2801" s="819"/>
    </row>
    <row r="2802" spans="1:9" ht="15" customHeight="1">
      <c r="A2802" s="357">
        <v>44840</v>
      </c>
      <c r="B2802" s="81">
        <v>4675</v>
      </c>
      <c r="C2802" s="173">
        <v>20250</v>
      </c>
      <c r="D2802" s="622">
        <v>20150</v>
      </c>
      <c r="E2802" s="137">
        <f t="shared" ref="E2802" si="895">D2802-C2802</f>
        <v>-100</v>
      </c>
      <c r="F2802" s="623">
        <f t="shared" ref="F2802" si="896">C2802-C2801</f>
        <v>-55</v>
      </c>
      <c r="I2802" s="819"/>
    </row>
    <row r="2803" spans="1:9" ht="15" customHeight="1">
      <c r="A2803" s="357">
        <v>44841</v>
      </c>
      <c r="B2803" s="81">
        <v>4690</v>
      </c>
      <c r="C2803" s="173">
        <v>20000</v>
      </c>
      <c r="D2803" s="627">
        <v>19950</v>
      </c>
      <c r="E2803" s="137">
        <f t="shared" ref="E2803" si="897">D2803-C2803</f>
        <v>-50</v>
      </c>
      <c r="F2803" s="626">
        <f t="shared" ref="F2803" si="898">C2803-C2802</f>
        <v>-250</v>
      </c>
      <c r="I2803" s="819"/>
    </row>
    <row r="2804" spans="1:9" ht="15" customHeight="1">
      <c r="A2804" s="357">
        <v>44844</v>
      </c>
      <c r="B2804" s="81">
        <v>4605</v>
      </c>
      <c r="C2804" s="173">
        <v>20155</v>
      </c>
      <c r="D2804" s="630">
        <v>20050</v>
      </c>
      <c r="E2804" s="137">
        <f t="shared" ref="E2804" si="899">D2804-C2804</f>
        <v>-105</v>
      </c>
      <c r="F2804" s="631">
        <f t="shared" ref="F2804" si="900">C2804-C2803</f>
        <v>155</v>
      </c>
      <c r="I2804" s="634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636">
        <v>20150</v>
      </c>
      <c r="E2805" s="137">
        <f t="shared" ref="E2805" si="901">D2805-C2805</f>
        <v>-150</v>
      </c>
      <c r="F2805" s="635">
        <f t="shared" ref="F2805" si="902">C2805-C2804</f>
        <v>145</v>
      </c>
      <c r="I2805" s="634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640">
        <v>19905</v>
      </c>
      <c r="E2806" s="137">
        <f t="shared" ref="E2806" si="903">D2806-C2806</f>
        <v>-100</v>
      </c>
      <c r="F2806" s="641">
        <f t="shared" ref="F2806" si="904">C2806-C2805</f>
        <v>-295</v>
      </c>
      <c r="I2806" s="642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647">
        <v>20100</v>
      </c>
      <c r="E2807" s="137">
        <f t="shared" ref="E2807" si="905">D2807-C2807</f>
        <v>-25</v>
      </c>
      <c r="F2807" s="646">
        <f t="shared" ref="F2807" si="906">C2807-C2806</f>
        <v>120</v>
      </c>
      <c r="G2807" s="562"/>
      <c r="H2807" s="563"/>
      <c r="I2807" s="645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650">
        <v>19950</v>
      </c>
      <c r="E2808" s="137">
        <f t="shared" ref="E2808" si="907">D2808-C2808</f>
        <v>-25</v>
      </c>
      <c r="F2808" s="651">
        <f t="shared" ref="F2808" si="908">C2808-C2807</f>
        <v>-150</v>
      </c>
      <c r="G2808" s="562"/>
      <c r="H2808" s="563"/>
      <c r="I2808" s="652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657">
        <v>19800</v>
      </c>
      <c r="E2809" s="137">
        <f t="shared" ref="E2809" si="909">D2809-C2809</f>
        <v>100</v>
      </c>
      <c r="F2809" s="656">
        <f t="shared" ref="F2809" si="910">C2809-C2808</f>
        <v>-275</v>
      </c>
      <c r="G2809" s="562"/>
      <c r="H2809" s="563"/>
      <c r="I2809" s="655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660">
        <v>19425</v>
      </c>
      <c r="E2810" s="137">
        <f t="shared" ref="E2810" si="911">D2810-C2810</f>
        <v>0</v>
      </c>
      <c r="F2810" s="661">
        <f t="shared" ref="F2810" si="912">C2810-C2809</f>
        <v>-275</v>
      </c>
      <c r="G2810" s="562"/>
      <c r="H2810" s="563"/>
      <c r="I2810" s="662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665">
        <v>19375</v>
      </c>
      <c r="E2811" s="137">
        <f t="shared" ref="E2811" si="913">D2811-C2811</f>
        <v>-25</v>
      </c>
      <c r="F2811" s="666">
        <f t="shared" ref="F2811" si="914">C2811-C2810</f>
        <v>-25</v>
      </c>
      <c r="G2811" s="562"/>
      <c r="H2811" s="563"/>
      <c r="I2811" s="667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671">
        <v>19100</v>
      </c>
      <c r="E2812" s="137">
        <f t="shared" ref="E2812" si="915">D2812-C2812</f>
        <v>75</v>
      </c>
      <c r="F2812" s="672">
        <f t="shared" ref="F2812" si="916">C2812-C2811</f>
        <v>-375</v>
      </c>
      <c r="G2812" s="507">
        <f>AVERAGE($C$2799:C2812)</f>
        <v>19947.5</v>
      </c>
      <c r="H2812" s="508">
        <f>AVERAGE($C$2605:C2812)</f>
        <v>33468.960396039605</v>
      </c>
      <c r="I2812" s="673">
        <v>178500</v>
      </c>
    </row>
  </sheetData>
  <mergeCells count="100"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2774:F2774"/>
    <mergeCell ref="B2514:D2514"/>
    <mergeCell ref="B2449:F2449"/>
    <mergeCell ref="B2599:D2600"/>
    <mergeCell ref="B2174:F2174"/>
    <mergeCell ref="B2429:D2429"/>
    <mergeCell ref="B2712:F2713"/>
  </mergeCells>
  <phoneticPr fontId="2" type="noConversion"/>
  <conditionalFormatting sqref="F1:F2374 F2408:F2409 F2604 F2678:F2679 F2691 F2701 F2813:F1048576">
    <cfRule type="cellIs" dxfId="421" priority="464" operator="lessThan">
      <formula>0</formula>
    </cfRule>
  </conditionalFormatting>
  <conditionalFormatting sqref="F2375">
    <cfRule type="cellIs" dxfId="420" priority="463" operator="lessThan">
      <formula>0</formula>
    </cfRule>
  </conditionalFormatting>
  <conditionalFormatting sqref="F2376">
    <cfRule type="cellIs" dxfId="419" priority="462" operator="lessThan">
      <formula>0</formula>
    </cfRule>
  </conditionalFormatting>
  <conditionalFormatting sqref="F2377">
    <cfRule type="cellIs" dxfId="418" priority="461" operator="lessThan">
      <formula>0</formula>
    </cfRule>
  </conditionalFormatting>
  <conditionalFormatting sqref="F2378">
    <cfRule type="cellIs" dxfId="417" priority="460" operator="lessThan">
      <formula>0</formula>
    </cfRule>
  </conditionalFormatting>
  <conditionalFormatting sqref="F2379">
    <cfRule type="cellIs" dxfId="416" priority="459" operator="lessThan">
      <formula>0</formula>
    </cfRule>
  </conditionalFormatting>
  <conditionalFormatting sqref="F2380">
    <cfRule type="cellIs" dxfId="415" priority="458" operator="lessThan">
      <formula>0</formula>
    </cfRule>
  </conditionalFormatting>
  <conditionalFormatting sqref="F2381">
    <cfRule type="cellIs" dxfId="414" priority="457" operator="lessThan">
      <formula>0</formula>
    </cfRule>
  </conditionalFormatting>
  <conditionalFormatting sqref="F2382">
    <cfRule type="cellIs" dxfId="413" priority="455" operator="lessThan">
      <formula>0</formula>
    </cfRule>
  </conditionalFormatting>
  <conditionalFormatting sqref="F2384">
    <cfRule type="cellIs" dxfId="412" priority="453" operator="lessThan">
      <formula>0</formula>
    </cfRule>
  </conditionalFormatting>
  <conditionalFormatting sqref="F2383">
    <cfRule type="cellIs" dxfId="411" priority="452" operator="lessThan">
      <formula>0</formula>
    </cfRule>
  </conditionalFormatting>
  <conditionalFormatting sqref="F2385">
    <cfRule type="cellIs" dxfId="410" priority="451" operator="lessThan">
      <formula>0</formula>
    </cfRule>
  </conditionalFormatting>
  <conditionalFormatting sqref="F2386">
    <cfRule type="cellIs" dxfId="409" priority="450" operator="lessThan">
      <formula>0</formula>
    </cfRule>
  </conditionalFormatting>
  <conditionalFormatting sqref="F2387">
    <cfRule type="cellIs" dxfId="408" priority="449" operator="lessThan">
      <formula>0</formula>
    </cfRule>
  </conditionalFormatting>
  <conditionalFormatting sqref="F2388">
    <cfRule type="cellIs" dxfId="407" priority="448" operator="lessThan">
      <formula>0</formula>
    </cfRule>
  </conditionalFormatting>
  <conditionalFormatting sqref="F2389">
    <cfRule type="cellIs" dxfId="406" priority="447" operator="lessThan">
      <formula>0</formula>
    </cfRule>
  </conditionalFormatting>
  <conditionalFormatting sqref="F2390">
    <cfRule type="cellIs" dxfId="405" priority="446" operator="lessThan">
      <formula>0</formula>
    </cfRule>
  </conditionalFormatting>
  <conditionalFormatting sqref="F2391">
    <cfRule type="cellIs" dxfId="404" priority="445" operator="lessThan">
      <formula>0</formula>
    </cfRule>
  </conditionalFormatting>
  <conditionalFormatting sqref="F2392">
    <cfRule type="cellIs" dxfId="403" priority="444" operator="lessThan">
      <formula>0</formula>
    </cfRule>
  </conditionalFormatting>
  <conditionalFormatting sqref="F2393">
    <cfRule type="cellIs" dxfId="402" priority="443" operator="lessThan">
      <formula>0</formula>
    </cfRule>
  </conditionalFormatting>
  <conditionalFormatting sqref="F2394">
    <cfRule type="cellIs" dxfId="401" priority="442" operator="lessThan">
      <formula>0</formula>
    </cfRule>
  </conditionalFormatting>
  <conditionalFormatting sqref="F2395">
    <cfRule type="cellIs" dxfId="400" priority="441" operator="lessThan">
      <formula>0</formula>
    </cfRule>
  </conditionalFormatting>
  <conditionalFormatting sqref="F2396">
    <cfRule type="cellIs" dxfId="399" priority="440" operator="lessThan">
      <formula>0</formula>
    </cfRule>
  </conditionalFormatting>
  <conditionalFormatting sqref="F2397">
    <cfRule type="cellIs" dxfId="398" priority="439" operator="lessThan">
      <formula>0</formula>
    </cfRule>
  </conditionalFormatting>
  <conditionalFormatting sqref="F2398">
    <cfRule type="cellIs" dxfId="397" priority="438" operator="lessThan">
      <formula>0</formula>
    </cfRule>
  </conditionalFormatting>
  <conditionalFormatting sqref="F2399">
    <cfRule type="cellIs" dxfId="396" priority="437" operator="lessThan">
      <formula>0</formula>
    </cfRule>
  </conditionalFormatting>
  <conditionalFormatting sqref="F2400">
    <cfRule type="cellIs" dxfId="395" priority="436" operator="lessThan">
      <formula>0</formula>
    </cfRule>
  </conditionalFormatting>
  <conditionalFormatting sqref="F2401">
    <cfRule type="cellIs" dxfId="394" priority="435" operator="lessThan">
      <formula>0</formula>
    </cfRule>
  </conditionalFormatting>
  <conditionalFormatting sqref="F2402">
    <cfRule type="cellIs" dxfId="393" priority="434" operator="lessThan">
      <formula>0</formula>
    </cfRule>
  </conditionalFormatting>
  <conditionalFormatting sqref="F2403">
    <cfRule type="cellIs" dxfId="392" priority="433" operator="lessThan">
      <formula>0</formula>
    </cfRule>
  </conditionalFormatting>
  <conditionalFormatting sqref="F2404">
    <cfRule type="cellIs" dxfId="391" priority="432" operator="lessThan">
      <formula>0</formula>
    </cfRule>
  </conditionalFormatting>
  <conditionalFormatting sqref="F2405">
    <cfRule type="cellIs" dxfId="390" priority="431" operator="lessThan">
      <formula>0</formula>
    </cfRule>
  </conditionalFormatting>
  <conditionalFormatting sqref="F2406">
    <cfRule type="cellIs" dxfId="389" priority="429" operator="lessThan">
      <formula>0</formula>
    </cfRule>
  </conditionalFormatting>
  <conditionalFormatting sqref="F2407">
    <cfRule type="cellIs" dxfId="388" priority="428" operator="lessThan">
      <formula>0</formula>
    </cfRule>
  </conditionalFormatting>
  <conditionalFormatting sqref="F2410">
    <cfRule type="cellIs" dxfId="387" priority="427" operator="lessThan">
      <formula>0</formula>
    </cfRule>
  </conditionalFormatting>
  <conditionalFormatting sqref="F2411">
    <cfRule type="cellIs" dxfId="386" priority="426" operator="lessThan">
      <formula>0</formula>
    </cfRule>
  </conditionalFormatting>
  <conditionalFormatting sqref="F2412">
    <cfRule type="cellIs" dxfId="385" priority="425" operator="lessThan">
      <formula>0</formula>
    </cfRule>
  </conditionalFormatting>
  <conditionalFormatting sqref="F2413">
    <cfRule type="cellIs" dxfId="384" priority="424" operator="lessThan">
      <formula>0</formula>
    </cfRule>
  </conditionalFormatting>
  <conditionalFormatting sqref="F2414">
    <cfRule type="cellIs" dxfId="383" priority="423" operator="lessThan">
      <formula>0</formula>
    </cfRule>
  </conditionalFormatting>
  <conditionalFormatting sqref="F2415">
    <cfRule type="cellIs" dxfId="382" priority="422" operator="lessThan">
      <formula>0</formula>
    </cfRule>
  </conditionalFormatting>
  <conditionalFormatting sqref="F2416">
    <cfRule type="cellIs" dxfId="381" priority="421" operator="lessThan">
      <formula>0</formula>
    </cfRule>
  </conditionalFormatting>
  <conditionalFormatting sqref="F2417">
    <cfRule type="cellIs" dxfId="380" priority="420" operator="lessThan">
      <formula>0</formula>
    </cfRule>
  </conditionalFormatting>
  <conditionalFormatting sqref="F2418">
    <cfRule type="cellIs" dxfId="379" priority="419" operator="lessThan">
      <formula>0</formula>
    </cfRule>
  </conditionalFormatting>
  <conditionalFormatting sqref="F2419">
    <cfRule type="cellIs" dxfId="378" priority="418" operator="lessThan">
      <formula>0</formula>
    </cfRule>
  </conditionalFormatting>
  <conditionalFormatting sqref="F2420">
    <cfRule type="cellIs" dxfId="377" priority="417" operator="lessThan">
      <formula>0</formula>
    </cfRule>
  </conditionalFormatting>
  <conditionalFormatting sqref="F2421">
    <cfRule type="cellIs" dxfId="376" priority="416" operator="lessThan">
      <formula>0</formula>
    </cfRule>
  </conditionalFormatting>
  <conditionalFormatting sqref="F2422">
    <cfRule type="cellIs" dxfId="375" priority="415" operator="lessThan">
      <formula>0</formula>
    </cfRule>
  </conditionalFormatting>
  <conditionalFormatting sqref="F2423">
    <cfRule type="cellIs" dxfId="374" priority="414" operator="lessThan">
      <formula>0</formula>
    </cfRule>
  </conditionalFormatting>
  <conditionalFormatting sqref="F2424">
    <cfRule type="cellIs" dxfId="373" priority="413" operator="lessThan">
      <formula>0</formula>
    </cfRule>
  </conditionalFormatting>
  <conditionalFormatting sqref="F2425">
    <cfRule type="cellIs" dxfId="372" priority="412" operator="lessThan">
      <formula>0</formula>
    </cfRule>
  </conditionalFormatting>
  <conditionalFormatting sqref="F2426">
    <cfRule type="cellIs" dxfId="371" priority="411" operator="lessThan">
      <formula>0</formula>
    </cfRule>
  </conditionalFormatting>
  <conditionalFormatting sqref="F2427">
    <cfRule type="cellIs" dxfId="370" priority="410" operator="lessThan">
      <formula>0</formula>
    </cfRule>
  </conditionalFormatting>
  <conditionalFormatting sqref="F2428">
    <cfRule type="cellIs" dxfId="369" priority="408" operator="lessThan">
      <formula>0</formula>
    </cfRule>
  </conditionalFormatting>
  <conditionalFormatting sqref="F2430">
    <cfRule type="cellIs" dxfId="368" priority="406" operator="lessThan">
      <formula>0</formula>
    </cfRule>
  </conditionalFormatting>
  <conditionalFormatting sqref="F2431">
    <cfRule type="cellIs" dxfId="367" priority="405" operator="lessThan">
      <formula>0</formula>
    </cfRule>
  </conditionalFormatting>
  <conditionalFormatting sqref="F2432">
    <cfRule type="cellIs" dxfId="366" priority="404" operator="lessThan">
      <formula>0</formula>
    </cfRule>
  </conditionalFormatting>
  <conditionalFormatting sqref="F2433">
    <cfRule type="cellIs" dxfId="365" priority="403" operator="lessThan">
      <formula>0</formula>
    </cfRule>
  </conditionalFormatting>
  <conditionalFormatting sqref="F2434">
    <cfRule type="cellIs" dxfId="364" priority="402" operator="lessThan">
      <formula>0</formula>
    </cfRule>
  </conditionalFormatting>
  <conditionalFormatting sqref="F2435">
    <cfRule type="cellIs" dxfId="363" priority="401" operator="lessThan">
      <formula>0</formula>
    </cfRule>
  </conditionalFormatting>
  <conditionalFormatting sqref="F2436">
    <cfRule type="cellIs" dxfId="362" priority="400" operator="lessThan">
      <formula>0</formula>
    </cfRule>
  </conditionalFormatting>
  <conditionalFormatting sqref="F2437">
    <cfRule type="cellIs" dxfId="361" priority="399" operator="lessThan">
      <formula>0</formula>
    </cfRule>
  </conditionalFormatting>
  <conditionalFormatting sqref="F2438">
    <cfRule type="cellIs" dxfId="360" priority="398" operator="lessThan">
      <formula>0</formula>
    </cfRule>
  </conditionalFormatting>
  <conditionalFormatting sqref="F2439">
    <cfRule type="cellIs" dxfId="359" priority="397" operator="lessThan">
      <formula>0</formula>
    </cfRule>
  </conditionalFormatting>
  <conditionalFormatting sqref="F2440">
    <cfRule type="cellIs" dxfId="358" priority="396" operator="lessThan">
      <formula>0</formula>
    </cfRule>
  </conditionalFormatting>
  <conditionalFormatting sqref="F2441">
    <cfRule type="cellIs" dxfId="357" priority="395" operator="lessThan">
      <formula>0</formula>
    </cfRule>
  </conditionalFormatting>
  <conditionalFormatting sqref="F2442">
    <cfRule type="cellIs" dxfId="356" priority="394" operator="lessThan">
      <formula>0</formula>
    </cfRule>
  </conditionalFormatting>
  <conditionalFormatting sqref="F2443">
    <cfRule type="cellIs" dxfId="355" priority="393" operator="lessThan">
      <formula>0</formula>
    </cfRule>
  </conditionalFormatting>
  <conditionalFormatting sqref="F2444">
    <cfRule type="cellIs" dxfId="354" priority="392" operator="lessThan">
      <formula>0</formula>
    </cfRule>
  </conditionalFormatting>
  <conditionalFormatting sqref="F2445">
    <cfRule type="cellIs" dxfId="353" priority="391" operator="lessThan">
      <formula>0</formula>
    </cfRule>
  </conditionalFormatting>
  <conditionalFormatting sqref="F2446">
    <cfRule type="cellIs" dxfId="352" priority="390" operator="lessThan">
      <formula>0</formula>
    </cfRule>
  </conditionalFormatting>
  <conditionalFormatting sqref="F2447">
    <cfRule type="cellIs" dxfId="351" priority="389" operator="lessThan">
      <formula>0</formula>
    </cfRule>
  </conditionalFormatting>
  <conditionalFormatting sqref="F2448">
    <cfRule type="cellIs" dxfId="350" priority="388" operator="lessThan">
      <formula>0</formula>
    </cfRule>
  </conditionalFormatting>
  <conditionalFormatting sqref="F2450">
    <cfRule type="cellIs" dxfId="349" priority="386" operator="lessThan">
      <formula>0</formula>
    </cfRule>
  </conditionalFormatting>
  <conditionalFormatting sqref="F2451:F2493">
    <cfRule type="cellIs" dxfId="348" priority="385" operator="lessThan">
      <formula>0</formula>
    </cfRule>
  </conditionalFormatting>
  <conditionalFormatting sqref="F2494:F2506">
    <cfRule type="cellIs" dxfId="347" priority="368" operator="lessThan">
      <formula>0</formula>
    </cfRule>
  </conditionalFormatting>
  <conditionalFormatting sqref="F2507:F2555">
    <cfRule type="cellIs" dxfId="346" priority="367" operator="lessThan">
      <formula>0</formula>
    </cfRule>
  </conditionalFormatting>
  <conditionalFormatting sqref="F2556:F2570">
    <cfRule type="cellIs" dxfId="345" priority="366" operator="lessThan">
      <formula>0</formula>
    </cfRule>
  </conditionalFormatting>
  <conditionalFormatting sqref="F2571">
    <cfRule type="cellIs" dxfId="344" priority="365" operator="lessThan">
      <formula>0</formula>
    </cfRule>
  </conditionalFormatting>
  <conditionalFormatting sqref="F2572:F2603">
    <cfRule type="cellIs" dxfId="343" priority="364" operator="lessThan">
      <formula>0</formula>
    </cfRule>
  </conditionalFormatting>
  <conditionalFormatting sqref="F2605:F2612">
    <cfRule type="cellIs" dxfId="342" priority="362" operator="lessThan">
      <formula>0</formula>
    </cfRule>
  </conditionalFormatting>
  <conditionalFormatting sqref="F2613:F2639">
    <cfRule type="cellIs" dxfId="341" priority="361" operator="lessThan">
      <formula>0</formula>
    </cfRule>
  </conditionalFormatting>
  <conditionalFormatting sqref="F2640:F2651">
    <cfRule type="cellIs" dxfId="340" priority="359" operator="lessThan">
      <formula>0</formula>
    </cfRule>
  </conditionalFormatting>
  <conditionalFormatting sqref="F2652:F2671">
    <cfRule type="cellIs" dxfId="339" priority="358" operator="lessThan">
      <formula>0</formula>
    </cfRule>
  </conditionalFormatting>
  <conditionalFormatting sqref="F2672:F2674">
    <cfRule type="cellIs" dxfId="338" priority="357" operator="lessThan">
      <formula>0</formula>
    </cfRule>
  </conditionalFormatting>
  <conditionalFormatting sqref="F2675">
    <cfRule type="cellIs" dxfId="337" priority="356" operator="lessThan">
      <formula>0</formula>
    </cfRule>
  </conditionalFormatting>
  <conditionalFormatting sqref="F2676">
    <cfRule type="cellIs" dxfId="336" priority="355" operator="lessThan">
      <formula>0</formula>
    </cfRule>
  </conditionalFormatting>
  <conditionalFormatting sqref="F2677">
    <cfRule type="cellIs" dxfId="335" priority="354" operator="lessThan">
      <formula>0</formula>
    </cfRule>
  </conditionalFormatting>
  <conditionalFormatting sqref="F2680">
    <cfRule type="cellIs" dxfId="334" priority="353" operator="lessThan">
      <formula>0</formula>
    </cfRule>
  </conditionalFormatting>
  <conditionalFormatting sqref="F2681">
    <cfRule type="cellIs" dxfId="333" priority="352" operator="lessThan">
      <formula>0</formula>
    </cfRule>
  </conditionalFormatting>
  <conditionalFormatting sqref="F2682">
    <cfRule type="cellIs" dxfId="332" priority="351" operator="lessThan">
      <formula>0</formula>
    </cfRule>
  </conditionalFormatting>
  <conditionalFormatting sqref="F2683">
    <cfRule type="cellIs" dxfId="331" priority="350" operator="lessThan">
      <formula>0</formula>
    </cfRule>
  </conditionalFormatting>
  <conditionalFormatting sqref="F2684">
    <cfRule type="cellIs" dxfId="330" priority="349" operator="lessThan">
      <formula>0</formula>
    </cfRule>
  </conditionalFormatting>
  <conditionalFormatting sqref="F2685">
    <cfRule type="cellIs" dxfId="329" priority="348" operator="lessThan">
      <formula>0</formula>
    </cfRule>
  </conditionalFormatting>
  <conditionalFormatting sqref="F2686">
    <cfRule type="cellIs" dxfId="328" priority="347" operator="lessThan">
      <formula>0</formula>
    </cfRule>
  </conditionalFormatting>
  <conditionalFormatting sqref="F2687">
    <cfRule type="cellIs" dxfId="327" priority="346" operator="lessThan">
      <formula>0</formula>
    </cfRule>
  </conditionalFormatting>
  <conditionalFormatting sqref="F2688">
    <cfRule type="cellIs" dxfId="326" priority="344" operator="lessThan">
      <formula>0</formula>
    </cfRule>
  </conditionalFormatting>
  <conditionalFormatting sqref="F2690">
    <cfRule type="cellIs" dxfId="325" priority="341" operator="lessThan">
      <formula>0</formula>
    </cfRule>
  </conditionalFormatting>
  <conditionalFormatting sqref="F2691">
    <cfRule type="cellIs" dxfId="324" priority="340" operator="lessThan">
      <formula>0</formula>
    </cfRule>
  </conditionalFormatting>
  <conditionalFormatting sqref="F2692">
    <cfRule type="cellIs" dxfId="323" priority="339" operator="lessThan">
      <formula>0</formula>
    </cfRule>
  </conditionalFormatting>
  <conditionalFormatting sqref="F2692">
    <cfRule type="cellIs" dxfId="322" priority="338" operator="lessThan">
      <formula>0</formula>
    </cfRule>
  </conditionalFormatting>
  <conditionalFormatting sqref="F2693">
    <cfRule type="cellIs" dxfId="321" priority="337" operator="lessThan">
      <formula>0</formula>
    </cfRule>
  </conditionalFormatting>
  <conditionalFormatting sqref="F2693">
    <cfRule type="cellIs" dxfId="320" priority="336" operator="lessThan">
      <formula>0</formula>
    </cfRule>
  </conditionalFormatting>
  <conditionalFormatting sqref="F2694">
    <cfRule type="cellIs" dxfId="319" priority="335" operator="lessThan">
      <formula>0</formula>
    </cfRule>
  </conditionalFormatting>
  <conditionalFormatting sqref="F2694">
    <cfRule type="cellIs" dxfId="318" priority="334" operator="lessThan">
      <formula>0</formula>
    </cfRule>
  </conditionalFormatting>
  <conditionalFormatting sqref="F2695">
    <cfRule type="cellIs" dxfId="317" priority="333" operator="lessThan">
      <formula>0</formula>
    </cfRule>
  </conditionalFormatting>
  <conditionalFormatting sqref="F2695">
    <cfRule type="cellIs" dxfId="316" priority="332" operator="lessThan">
      <formula>0</formula>
    </cfRule>
  </conditionalFormatting>
  <conditionalFormatting sqref="F2696">
    <cfRule type="cellIs" dxfId="315" priority="331" operator="lessThan">
      <formula>0</formula>
    </cfRule>
  </conditionalFormatting>
  <conditionalFormatting sqref="F2696">
    <cfRule type="cellIs" dxfId="314" priority="330" operator="lessThan">
      <formula>0</formula>
    </cfRule>
  </conditionalFormatting>
  <conditionalFormatting sqref="F2697">
    <cfRule type="cellIs" dxfId="313" priority="329" operator="lessThan">
      <formula>0</formula>
    </cfRule>
  </conditionalFormatting>
  <conditionalFormatting sqref="F2697">
    <cfRule type="cellIs" dxfId="312" priority="328" operator="lessThan">
      <formula>0</formula>
    </cfRule>
  </conditionalFormatting>
  <conditionalFormatting sqref="F2698">
    <cfRule type="cellIs" dxfId="311" priority="327" operator="lessThan">
      <formula>0</formula>
    </cfRule>
  </conditionalFormatting>
  <conditionalFormatting sqref="F2698">
    <cfRule type="cellIs" dxfId="310" priority="326" operator="lessThan">
      <formula>0</formula>
    </cfRule>
  </conditionalFormatting>
  <conditionalFormatting sqref="F2699:F2700">
    <cfRule type="cellIs" dxfId="309" priority="325" operator="lessThan">
      <formula>0</formula>
    </cfRule>
  </conditionalFormatting>
  <conditionalFormatting sqref="F2699:F2700">
    <cfRule type="cellIs" dxfId="308" priority="324" operator="lessThan">
      <formula>0</formula>
    </cfRule>
  </conditionalFormatting>
  <conditionalFormatting sqref="F2701">
    <cfRule type="cellIs" dxfId="307" priority="323" operator="lessThan">
      <formula>0</formula>
    </cfRule>
  </conditionalFormatting>
  <conditionalFormatting sqref="F2701">
    <cfRule type="cellIs" dxfId="306" priority="322" operator="lessThan">
      <formula>0</formula>
    </cfRule>
  </conditionalFormatting>
  <conditionalFormatting sqref="F2702">
    <cfRule type="cellIs" dxfId="305" priority="321" operator="lessThan">
      <formula>0</formula>
    </cfRule>
  </conditionalFormatting>
  <conditionalFormatting sqref="F2702">
    <cfRule type="cellIs" dxfId="304" priority="320" operator="lessThan">
      <formula>0</formula>
    </cfRule>
  </conditionalFormatting>
  <conditionalFormatting sqref="F2702">
    <cfRule type="cellIs" dxfId="303" priority="319" operator="lessThan">
      <formula>0</formula>
    </cfRule>
  </conditionalFormatting>
  <conditionalFormatting sqref="F2703">
    <cfRule type="cellIs" dxfId="302" priority="315" operator="lessThan">
      <formula>0</formula>
    </cfRule>
  </conditionalFormatting>
  <conditionalFormatting sqref="F2703">
    <cfRule type="cellIs" dxfId="301" priority="314" operator="lessThan">
      <formula>0</formula>
    </cfRule>
  </conditionalFormatting>
  <conditionalFormatting sqref="F2703">
    <cfRule type="cellIs" dxfId="300" priority="313" operator="lessThan">
      <formula>0</formula>
    </cfRule>
  </conditionalFormatting>
  <conditionalFormatting sqref="F2704">
    <cfRule type="cellIs" dxfId="299" priority="312" operator="lessThan">
      <formula>0</formula>
    </cfRule>
  </conditionalFormatting>
  <conditionalFormatting sqref="F2704">
    <cfRule type="cellIs" dxfId="298" priority="311" operator="lessThan">
      <formula>0</formula>
    </cfRule>
  </conditionalFormatting>
  <conditionalFormatting sqref="F2704">
    <cfRule type="cellIs" dxfId="297" priority="310" operator="lessThan">
      <formula>0</formula>
    </cfRule>
  </conditionalFormatting>
  <conditionalFormatting sqref="F2705">
    <cfRule type="cellIs" dxfId="296" priority="309" operator="lessThan">
      <formula>0</formula>
    </cfRule>
  </conditionalFormatting>
  <conditionalFormatting sqref="F2705">
    <cfRule type="cellIs" dxfId="295" priority="308" operator="lessThan">
      <formula>0</formula>
    </cfRule>
  </conditionalFormatting>
  <conditionalFormatting sqref="F2705">
    <cfRule type="cellIs" dxfId="294" priority="307" operator="lessThan">
      <formula>0</formula>
    </cfRule>
  </conditionalFormatting>
  <conditionalFormatting sqref="F2706">
    <cfRule type="cellIs" dxfId="293" priority="306" operator="lessThan">
      <formula>0</formula>
    </cfRule>
  </conditionalFormatting>
  <conditionalFormatting sqref="F2706">
    <cfRule type="cellIs" dxfId="292" priority="305" operator="lessThan">
      <formula>0</formula>
    </cfRule>
  </conditionalFormatting>
  <conditionalFormatting sqref="F2706">
    <cfRule type="cellIs" dxfId="291" priority="304" operator="lessThan">
      <formula>0</formula>
    </cfRule>
  </conditionalFormatting>
  <conditionalFormatting sqref="F2707">
    <cfRule type="cellIs" dxfId="290" priority="303" operator="lessThan">
      <formula>0</formula>
    </cfRule>
  </conditionalFormatting>
  <conditionalFormatting sqref="F2707">
    <cfRule type="cellIs" dxfId="289" priority="302" operator="lessThan">
      <formula>0</formula>
    </cfRule>
  </conditionalFormatting>
  <conditionalFormatting sqref="F2707">
    <cfRule type="cellIs" dxfId="288" priority="301" operator="lessThan">
      <formula>0</formula>
    </cfRule>
  </conditionalFormatting>
  <conditionalFormatting sqref="F2708">
    <cfRule type="cellIs" dxfId="287" priority="300" operator="lessThan">
      <formula>0</formula>
    </cfRule>
  </conditionalFormatting>
  <conditionalFormatting sqref="F2708">
    <cfRule type="cellIs" dxfId="286" priority="299" operator="lessThan">
      <formula>0</formula>
    </cfRule>
  </conditionalFormatting>
  <conditionalFormatting sqref="F2708">
    <cfRule type="cellIs" dxfId="285" priority="298" operator="lessThan">
      <formula>0</formula>
    </cfRule>
  </conditionalFormatting>
  <conditionalFormatting sqref="F2709">
    <cfRule type="cellIs" dxfId="284" priority="297" operator="lessThan">
      <formula>0</formula>
    </cfRule>
  </conditionalFormatting>
  <conditionalFormatting sqref="F2709">
    <cfRule type="cellIs" dxfId="283" priority="296" operator="lessThan">
      <formula>0</formula>
    </cfRule>
  </conditionalFormatting>
  <conditionalFormatting sqref="F2709">
    <cfRule type="cellIs" dxfId="282" priority="295" operator="lessThan">
      <formula>0</formula>
    </cfRule>
  </conditionalFormatting>
  <conditionalFormatting sqref="F2710">
    <cfRule type="cellIs" dxfId="281" priority="294" operator="lessThan">
      <formula>0</formula>
    </cfRule>
  </conditionalFormatting>
  <conditionalFormatting sqref="F2710">
    <cfRule type="cellIs" dxfId="280" priority="293" operator="lessThan">
      <formula>0</formula>
    </cfRule>
  </conditionalFormatting>
  <conditionalFormatting sqref="F2710">
    <cfRule type="cellIs" dxfId="279" priority="292" operator="lessThan">
      <formula>0</formula>
    </cfRule>
  </conditionalFormatting>
  <conditionalFormatting sqref="F2711">
    <cfRule type="cellIs" dxfId="278" priority="291" operator="lessThan">
      <formula>0</formula>
    </cfRule>
  </conditionalFormatting>
  <conditionalFormatting sqref="F2711">
    <cfRule type="cellIs" dxfId="277" priority="290" operator="lessThan">
      <formula>0</formula>
    </cfRule>
  </conditionalFormatting>
  <conditionalFormatting sqref="F2711">
    <cfRule type="cellIs" dxfId="276" priority="289" operator="lessThan">
      <formula>0</formula>
    </cfRule>
  </conditionalFormatting>
  <conditionalFormatting sqref="F2714">
    <cfRule type="cellIs" dxfId="275" priority="288" operator="lessThan">
      <formula>0</formula>
    </cfRule>
  </conditionalFormatting>
  <conditionalFormatting sqref="F2714">
    <cfRule type="cellIs" dxfId="274" priority="287" operator="lessThan">
      <formula>0</formula>
    </cfRule>
  </conditionalFormatting>
  <conditionalFormatting sqref="F2714">
    <cfRule type="cellIs" dxfId="273" priority="286" operator="lessThan">
      <formula>0</formula>
    </cfRule>
  </conditionalFormatting>
  <conditionalFormatting sqref="F2715">
    <cfRule type="cellIs" dxfId="272" priority="285" operator="lessThan">
      <formula>0</formula>
    </cfRule>
  </conditionalFormatting>
  <conditionalFormatting sqref="F2715">
    <cfRule type="cellIs" dxfId="271" priority="284" operator="lessThan">
      <formula>0</formula>
    </cfRule>
  </conditionalFormatting>
  <conditionalFormatting sqref="F2715">
    <cfRule type="cellIs" dxfId="270" priority="283" operator="lessThan">
      <formula>0</formula>
    </cfRule>
  </conditionalFormatting>
  <conditionalFormatting sqref="F2716">
    <cfRule type="cellIs" dxfId="269" priority="282" operator="lessThan">
      <formula>0</formula>
    </cfRule>
  </conditionalFormatting>
  <conditionalFormatting sqref="F2716">
    <cfRule type="cellIs" dxfId="268" priority="281" operator="lessThan">
      <formula>0</formula>
    </cfRule>
  </conditionalFormatting>
  <conditionalFormatting sqref="F2716">
    <cfRule type="cellIs" dxfId="267" priority="280" operator="lessThan">
      <formula>0</formula>
    </cfRule>
  </conditionalFormatting>
  <conditionalFormatting sqref="F2717">
    <cfRule type="cellIs" dxfId="266" priority="279" operator="lessThan">
      <formula>0</formula>
    </cfRule>
  </conditionalFormatting>
  <conditionalFormatting sqref="F2717">
    <cfRule type="cellIs" dxfId="265" priority="278" operator="lessThan">
      <formula>0</formula>
    </cfRule>
  </conditionalFormatting>
  <conditionalFormatting sqref="F2717">
    <cfRule type="cellIs" dxfId="264" priority="277" operator="lessThan">
      <formula>0</formula>
    </cfRule>
  </conditionalFormatting>
  <conditionalFormatting sqref="F2718">
    <cfRule type="cellIs" dxfId="263" priority="276" operator="lessThan">
      <formula>0</formula>
    </cfRule>
  </conditionalFormatting>
  <conditionalFormatting sqref="F2718">
    <cfRule type="cellIs" dxfId="262" priority="275" operator="lessThan">
      <formula>0</formula>
    </cfRule>
  </conditionalFormatting>
  <conditionalFormatting sqref="F2718">
    <cfRule type="cellIs" dxfId="261" priority="274" operator="lessThan">
      <formula>0</formula>
    </cfRule>
  </conditionalFormatting>
  <conditionalFormatting sqref="F2719">
    <cfRule type="cellIs" dxfId="260" priority="273" operator="lessThan">
      <formula>0</formula>
    </cfRule>
  </conditionalFormatting>
  <conditionalFormatting sqref="F2719">
    <cfRule type="cellIs" dxfId="259" priority="272" operator="lessThan">
      <formula>0</formula>
    </cfRule>
  </conditionalFormatting>
  <conditionalFormatting sqref="F2719">
    <cfRule type="cellIs" dxfId="258" priority="271" operator="lessThan">
      <formula>0</formula>
    </cfRule>
  </conditionalFormatting>
  <conditionalFormatting sqref="F2720">
    <cfRule type="cellIs" dxfId="257" priority="270" operator="lessThan">
      <formula>0</formula>
    </cfRule>
  </conditionalFormatting>
  <conditionalFormatting sqref="F2720">
    <cfRule type="cellIs" dxfId="256" priority="269" operator="lessThan">
      <formula>0</formula>
    </cfRule>
  </conditionalFormatting>
  <conditionalFormatting sqref="F2720">
    <cfRule type="cellIs" dxfId="255" priority="268" operator="lessThan">
      <formula>0</formula>
    </cfRule>
  </conditionalFormatting>
  <conditionalFormatting sqref="F2721">
    <cfRule type="cellIs" dxfId="254" priority="267" operator="lessThan">
      <formula>0</formula>
    </cfRule>
  </conditionalFormatting>
  <conditionalFormatting sqref="F2721">
    <cfRule type="cellIs" dxfId="253" priority="266" operator="lessThan">
      <formula>0</formula>
    </cfRule>
  </conditionalFormatting>
  <conditionalFormatting sqref="F2721">
    <cfRule type="cellIs" dxfId="252" priority="265" operator="lessThan">
      <formula>0</formula>
    </cfRule>
  </conditionalFormatting>
  <conditionalFormatting sqref="F2722">
    <cfRule type="cellIs" dxfId="251" priority="264" operator="lessThan">
      <formula>0</formula>
    </cfRule>
  </conditionalFormatting>
  <conditionalFormatting sqref="F2722">
    <cfRule type="cellIs" dxfId="250" priority="263" operator="lessThan">
      <formula>0</formula>
    </cfRule>
  </conditionalFormatting>
  <conditionalFormatting sqref="F2722">
    <cfRule type="cellIs" dxfId="249" priority="262" operator="lessThan">
      <formula>0</formula>
    </cfRule>
  </conditionalFormatting>
  <conditionalFormatting sqref="F2723">
    <cfRule type="cellIs" dxfId="248" priority="261" operator="lessThan">
      <formula>0</formula>
    </cfRule>
  </conditionalFormatting>
  <conditionalFormatting sqref="F2723">
    <cfRule type="cellIs" dxfId="247" priority="260" operator="lessThan">
      <formula>0</formula>
    </cfRule>
  </conditionalFormatting>
  <conditionalFormatting sqref="F2723">
    <cfRule type="cellIs" dxfId="246" priority="259" operator="lessThan">
      <formula>0</formula>
    </cfRule>
  </conditionalFormatting>
  <conditionalFormatting sqref="F2724">
    <cfRule type="cellIs" dxfId="245" priority="258" operator="lessThan">
      <formula>0</formula>
    </cfRule>
  </conditionalFormatting>
  <conditionalFormatting sqref="F2724">
    <cfRule type="cellIs" dxfId="244" priority="257" operator="lessThan">
      <formula>0</formula>
    </cfRule>
  </conditionalFormatting>
  <conditionalFormatting sqref="F2724">
    <cfRule type="cellIs" dxfId="243" priority="256" operator="lessThan">
      <formula>0</formula>
    </cfRule>
  </conditionalFormatting>
  <conditionalFormatting sqref="F2725">
    <cfRule type="cellIs" dxfId="242" priority="255" operator="lessThan">
      <formula>0</formula>
    </cfRule>
  </conditionalFormatting>
  <conditionalFormatting sqref="F2725">
    <cfRule type="cellIs" dxfId="241" priority="254" operator="lessThan">
      <formula>0</formula>
    </cfRule>
  </conditionalFormatting>
  <conditionalFormatting sqref="F2725">
    <cfRule type="cellIs" dxfId="240" priority="253" operator="lessThan">
      <formula>0</formula>
    </cfRule>
  </conditionalFormatting>
  <conditionalFormatting sqref="F2726">
    <cfRule type="cellIs" dxfId="239" priority="252" operator="lessThan">
      <formula>0</formula>
    </cfRule>
  </conditionalFormatting>
  <conditionalFormatting sqref="F2726">
    <cfRule type="cellIs" dxfId="238" priority="251" operator="lessThan">
      <formula>0</formula>
    </cfRule>
  </conditionalFormatting>
  <conditionalFormatting sqref="F2726">
    <cfRule type="cellIs" dxfId="237" priority="250" operator="lessThan">
      <formula>0</formula>
    </cfRule>
  </conditionalFormatting>
  <conditionalFormatting sqref="F2727">
    <cfRule type="cellIs" dxfId="236" priority="249" operator="lessThan">
      <formula>0</formula>
    </cfRule>
  </conditionalFormatting>
  <conditionalFormatting sqref="F2727">
    <cfRule type="cellIs" dxfId="235" priority="248" operator="lessThan">
      <formula>0</formula>
    </cfRule>
  </conditionalFormatting>
  <conditionalFormatting sqref="F2727">
    <cfRule type="cellIs" dxfId="234" priority="247" operator="lessThan">
      <formula>0</formula>
    </cfRule>
  </conditionalFormatting>
  <conditionalFormatting sqref="F2728">
    <cfRule type="cellIs" dxfId="233" priority="246" operator="lessThan">
      <formula>0</formula>
    </cfRule>
  </conditionalFormatting>
  <conditionalFormatting sqref="F2728">
    <cfRule type="cellIs" dxfId="232" priority="245" operator="lessThan">
      <formula>0</formula>
    </cfRule>
  </conditionalFormatting>
  <conditionalFormatting sqref="F2728">
    <cfRule type="cellIs" dxfId="231" priority="244" operator="lessThan">
      <formula>0</formula>
    </cfRule>
  </conditionalFormatting>
  <conditionalFormatting sqref="F2729">
    <cfRule type="cellIs" dxfId="230" priority="243" operator="lessThan">
      <formula>0</formula>
    </cfRule>
  </conditionalFormatting>
  <conditionalFormatting sqref="F2729">
    <cfRule type="cellIs" dxfId="229" priority="242" operator="lessThan">
      <formula>0</formula>
    </cfRule>
  </conditionalFormatting>
  <conditionalFormatting sqref="F2729">
    <cfRule type="cellIs" dxfId="228" priority="241" operator="lessThan">
      <formula>0</formula>
    </cfRule>
  </conditionalFormatting>
  <conditionalFormatting sqref="F2730">
    <cfRule type="cellIs" dxfId="227" priority="240" operator="lessThan">
      <formula>0</formula>
    </cfRule>
  </conditionalFormatting>
  <conditionalFormatting sqref="F2730">
    <cfRule type="cellIs" dxfId="226" priority="239" operator="lessThan">
      <formula>0</formula>
    </cfRule>
  </conditionalFormatting>
  <conditionalFormatting sqref="F2730">
    <cfRule type="cellIs" dxfId="225" priority="238" operator="lessThan">
      <formula>0</formula>
    </cfRule>
  </conditionalFormatting>
  <conditionalFormatting sqref="F2731">
    <cfRule type="cellIs" dxfId="224" priority="237" operator="lessThan">
      <formula>0</formula>
    </cfRule>
  </conditionalFormatting>
  <conditionalFormatting sqref="F2731">
    <cfRule type="cellIs" dxfId="223" priority="236" operator="lessThan">
      <formula>0</formula>
    </cfRule>
  </conditionalFormatting>
  <conditionalFormatting sqref="F2731">
    <cfRule type="cellIs" dxfId="222" priority="235" operator="lessThan">
      <formula>0</formula>
    </cfRule>
  </conditionalFormatting>
  <conditionalFormatting sqref="F2732">
    <cfRule type="cellIs" dxfId="221" priority="234" operator="lessThan">
      <formula>0</formula>
    </cfRule>
  </conditionalFormatting>
  <conditionalFormatting sqref="F2732">
    <cfRule type="cellIs" dxfId="220" priority="233" operator="lessThan">
      <formula>0</formula>
    </cfRule>
  </conditionalFormatting>
  <conditionalFormatting sqref="F2732">
    <cfRule type="cellIs" dxfId="219" priority="232" operator="lessThan">
      <formula>0</formula>
    </cfRule>
  </conditionalFormatting>
  <conditionalFormatting sqref="F2733">
    <cfRule type="cellIs" dxfId="218" priority="231" operator="lessThan">
      <formula>0</formula>
    </cfRule>
  </conditionalFormatting>
  <conditionalFormatting sqref="F2733">
    <cfRule type="cellIs" dxfId="217" priority="230" operator="lessThan">
      <formula>0</formula>
    </cfRule>
  </conditionalFormatting>
  <conditionalFormatting sqref="F2733">
    <cfRule type="cellIs" dxfId="216" priority="229" operator="lessThan">
      <formula>0</formula>
    </cfRule>
  </conditionalFormatting>
  <conditionalFormatting sqref="F2734">
    <cfRule type="cellIs" dxfId="215" priority="228" operator="lessThan">
      <formula>0</formula>
    </cfRule>
  </conditionalFormatting>
  <conditionalFormatting sqref="F2734">
    <cfRule type="cellIs" dxfId="214" priority="227" operator="lessThan">
      <formula>0</formula>
    </cfRule>
  </conditionalFormatting>
  <conditionalFormatting sqref="F2734">
    <cfRule type="cellIs" dxfId="213" priority="226" operator="lessThan">
      <formula>0</formula>
    </cfRule>
  </conditionalFormatting>
  <conditionalFormatting sqref="F2735">
    <cfRule type="cellIs" dxfId="212" priority="225" operator="lessThan">
      <formula>0</formula>
    </cfRule>
  </conditionalFormatting>
  <conditionalFormatting sqref="F2735">
    <cfRule type="cellIs" dxfId="211" priority="224" operator="lessThan">
      <formula>0</formula>
    </cfRule>
  </conditionalFormatting>
  <conditionalFormatting sqref="F2735">
    <cfRule type="cellIs" dxfId="210" priority="223" operator="lessThan">
      <formula>0</formula>
    </cfRule>
  </conditionalFormatting>
  <conditionalFormatting sqref="F2736">
    <cfRule type="cellIs" dxfId="209" priority="222" operator="lessThan">
      <formula>0</formula>
    </cfRule>
  </conditionalFormatting>
  <conditionalFormatting sqref="F2736">
    <cfRule type="cellIs" dxfId="208" priority="221" operator="lessThan">
      <formula>0</formula>
    </cfRule>
  </conditionalFormatting>
  <conditionalFormatting sqref="F2736">
    <cfRule type="cellIs" dxfId="207" priority="220" operator="lessThan">
      <formula>0</formula>
    </cfRule>
  </conditionalFormatting>
  <conditionalFormatting sqref="F2737">
    <cfRule type="cellIs" dxfId="206" priority="219" operator="lessThan">
      <formula>0</formula>
    </cfRule>
  </conditionalFormatting>
  <conditionalFormatting sqref="F2737">
    <cfRule type="cellIs" dxfId="205" priority="218" operator="lessThan">
      <formula>0</formula>
    </cfRule>
  </conditionalFormatting>
  <conditionalFormatting sqref="F2737">
    <cfRule type="cellIs" dxfId="204" priority="217" operator="lessThan">
      <formula>0</formula>
    </cfRule>
  </conditionalFormatting>
  <conditionalFormatting sqref="F2738">
    <cfRule type="cellIs" dxfId="203" priority="216" operator="lessThan">
      <formula>0</formula>
    </cfRule>
  </conditionalFormatting>
  <conditionalFormatting sqref="F2738">
    <cfRule type="cellIs" dxfId="202" priority="215" operator="lessThan">
      <formula>0</formula>
    </cfRule>
  </conditionalFormatting>
  <conditionalFormatting sqref="F2738">
    <cfRule type="cellIs" dxfId="201" priority="214" operator="lessThan">
      <formula>0</formula>
    </cfRule>
  </conditionalFormatting>
  <conditionalFormatting sqref="F2739">
    <cfRule type="cellIs" dxfId="200" priority="213" operator="lessThan">
      <formula>0</formula>
    </cfRule>
  </conditionalFormatting>
  <conditionalFormatting sqref="F2739">
    <cfRule type="cellIs" dxfId="199" priority="212" operator="lessThan">
      <formula>0</formula>
    </cfRule>
  </conditionalFormatting>
  <conditionalFormatting sqref="F2739">
    <cfRule type="cellIs" dxfId="198" priority="211" operator="lessThan">
      <formula>0</formula>
    </cfRule>
  </conditionalFormatting>
  <conditionalFormatting sqref="F2740">
    <cfRule type="cellIs" dxfId="197" priority="210" operator="lessThan">
      <formula>0</formula>
    </cfRule>
  </conditionalFormatting>
  <conditionalFormatting sqref="F2740">
    <cfRule type="cellIs" dxfId="196" priority="209" operator="lessThan">
      <formula>0</formula>
    </cfRule>
  </conditionalFormatting>
  <conditionalFormatting sqref="F2740">
    <cfRule type="cellIs" dxfId="195" priority="208" operator="lessThan">
      <formula>0</formula>
    </cfRule>
  </conditionalFormatting>
  <conditionalFormatting sqref="F2741:F2742">
    <cfRule type="cellIs" dxfId="194" priority="207" operator="lessThan">
      <formula>0</formula>
    </cfRule>
  </conditionalFormatting>
  <conditionalFormatting sqref="F2741:F2742">
    <cfRule type="cellIs" dxfId="193" priority="206" operator="lessThan">
      <formula>0</formula>
    </cfRule>
  </conditionalFormatting>
  <conditionalFormatting sqref="F2741:F2742">
    <cfRule type="cellIs" dxfId="192" priority="205" operator="lessThan">
      <formula>0</formula>
    </cfRule>
  </conditionalFormatting>
  <conditionalFormatting sqref="F2743">
    <cfRule type="cellIs" dxfId="191" priority="204" operator="lessThan">
      <formula>0</formula>
    </cfRule>
  </conditionalFormatting>
  <conditionalFormatting sqref="F2743">
    <cfRule type="cellIs" dxfId="190" priority="203" operator="lessThan">
      <formula>0</formula>
    </cfRule>
  </conditionalFormatting>
  <conditionalFormatting sqref="F2743">
    <cfRule type="cellIs" dxfId="189" priority="202" operator="lessThan">
      <formula>0</formula>
    </cfRule>
  </conditionalFormatting>
  <conditionalFormatting sqref="F2744">
    <cfRule type="cellIs" dxfId="188" priority="201" operator="lessThan">
      <formula>0</formula>
    </cfRule>
  </conditionalFormatting>
  <conditionalFormatting sqref="F2744">
    <cfRule type="cellIs" dxfId="187" priority="200" operator="lessThan">
      <formula>0</formula>
    </cfRule>
  </conditionalFormatting>
  <conditionalFormatting sqref="F2744">
    <cfRule type="cellIs" dxfId="186" priority="199" operator="lessThan">
      <formula>0</formula>
    </cfRule>
  </conditionalFormatting>
  <conditionalFormatting sqref="F2745">
    <cfRule type="cellIs" dxfId="185" priority="198" operator="lessThan">
      <formula>0</formula>
    </cfRule>
  </conditionalFormatting>
  <conditionalFormatting sqref="F2745">
    <cfRule type="cellIs" dxfId="184" priority="197" operator="lessThan">
      <formula>0</formula>
    </cfRule>
  </conditionalFormatting>
  <conditionalFormatting sqref="F2745">
    <cfRule type="cellIs" dxfId="183" priority="196" operator="lessThan">
      <formula>0</formula>
    </cfRule>
  </conditionalFormatting>
  <conditionalFormatting sqref="F2746">
    <cfRule type="cellIs" dxfId="182" priority="195" operator="lessThan">
      <formula>0</formula>
    </cfRule>
  </conditionalFormatting>
  <conditionalFormatting sqref="F2746">
    <cfRule type="cellIs" dxfId="181" priority="194" operator="lessThan">
      <formula>0</formula>
    </cfRule>
  </conditionalFormatting>
  <conditionalFormatting sqref="F2746">
    <cfRule type="cellIs" dxfId="180" priority="193" operator="lessThan">
      <formula>0</formula>
    </cfRule>
  </conditionalFormatting>
  <conditionalFormatting sqref="F2747:F2748">
    <cfRule type="cellIs" dxfId="179" priority="192" operator="lessThan">
      <formula>0</formula>
    </cfRule>
  </conditionalFormatting>
  <conditionalFormatting sqref="F2747:F2748">
    <cfRule type="cellIs" dxfId="178" priority="191" operator="lessThan">
      <formula>0</formula>
    </cfRule>
  </conditionalFormatting>
  <conditionalFormatting sqref="F2747:F2748">
    <cfRule type="cellIs" dxfId="177" priority="190" operator="lessThan">
      <formula>0</formula>
    </cfRule>
  </conditionalFormatting>
  <conditionalFormatting sqref="F2749:F2750">
    <cfRule type="cellIs" dxfId="176" priority="189" operator="lessThan">
      <formula>0</formula>
    </cfRule>
  </conditionalFormatting>
  <conditionalFormatting sqref="F2749:F2750">
    <cfRule type="cellIs" dxfId="175" priority="188" operator="lessThan">
      <formula>0</formula>
    </cfRule>
  </conditionalFormatting>
  <conditionalFormatting sqref="F2749:F2750">
    <cfRule type="cellIs" dxfId="174" priority="187" operator="lessThan">
      <formula>0</formula>
    </cfRule>
  </conditionalFormatting>
  <conditionalFormatting sqref="F2751">
    <cfRule type="cellIs" dxfId="173" priority="186" operator="lessThan">
      <formula>0</formula>
    </cfRule>
  </conditionalFormatting>
  <conditionalFormatting sqref="F2751">
    <cfRule type="cellIs" dxfId="172" priority="185" operator="lessThan">
      <formula>0</formula>
    </cfRule>
  </conditionalFormatting>
  <conditionalFormatting sqref="F2751">
    <cfRule type="cellIs" dxfId="171" priority="184" operator="lessThan">
      <formula>0</formula>
    </cfRule>
  </conditionalFormatting>
  <conditionalFormatting sqref="F2752">
    <cfRule type="cellIs" dxfId="170" priority="183" operator="lessThan">
      <formula>0</formula>
    </cfRule>
  </conditionalFormatting>
  <conditionalFormatting sqref="F2752">
    <cfRule type="cellIs" dxfId="169" priority="182" operator="lessThan">
      <formula>0</formula>
    </cfRule>
  </conditionalFormatting>
  <conditionalFormatting sqref="F2752">
    <cfRule type="cellIs" dxfId="168" priority="181" operator="lessThan">
      <formula>0</formula>
    </cfRule>
  </conditionalFormatting>
  <conditionalFormatting sqref="F2753">
    <cfRule type="cellIs" dxfId="167" priority="180" operator="lessThan">
      <formula>0</formula>
    </cfRule>
  </conditionalFormatting>
  <conditionalFormatting sqref="F2753">
    <cfRule type="cellIs" dxfId="166" priority="179" operator="lessThan">
      <formula>0</formula>
    </cfRule>
  </conditionalFormatting>
  <conditionalFormatting sqref="F2753">
    <cfRule type="cellIs" dxfId="165" priority="178" operator="lessThan">
      <formula>0</formula>
    </cfRule>
  </conditionalFormatting>
  <conditionalFormatting sqref="F2754">
    <cfRule type="cellIs" dxfId="164" priority="177" operator="lessThan">
      <formula>0</formula>
    </cfRule>
  </conditionalFormatting>
  <conditionalFormatting sqref="F2754">
    <cfRule type="cellIs" dxfId="163" priority="176" operator="lessThan">
      <formula>0</formula>
    </cfRule>
  </conditionalFormatting>
  <conditionalFormatting sqref="F2754">
    <cfRule type="cellIs" dxfId="162" priority="175" operator="lessThan">
      <formula>0</formula>
    </cfRule>
  </conditionalFormatting>
  <conditionalFormatting sqref="F2755">
    <cfRule type="cellIs" dxfId="161" priority="174" operator="lessThan">
      <formula>0</formula>
    </cfRule>
  </conditionalFormatting>
  <conditionalFormatting sqref="F2755">
    <cfRule type="cellIs" dxfId="160" priority="173" operator="lessThan">
      <formula>0</formula>
    </cfRule>
  </conditionalFormatting>
  <conditionalFormatting sqref="F2755">
    <cfRule type="cellIs" dxfId="159" priority="172" operator="lessThan">
      <formula>0</formula>
    </cfRule>
  </conditionalFormatting>
  <conditionalFormatting sqref="F2756">
    <cfRule type="cellIs" dxfId="158" priority="171" operator="lessThan">
      <formula>0</formula>
    </cfRule>
  </conditionalFormatting>
  <conditionalFormatting sqref="F2756">
    <cfRule type="cellIs" dxfId="157" priority="170" operator="lessThan">
      <formula>0</formula>
    </cfRule>
  </conditionalFormatting>
  <conditionalFormatting sqref="F2756">
    <cfRule type="cellIs" dxfId="156" priority="169" operator="lessThan">
      <formula>0</formula>
    </cfRule>
  </conditionalFormatting>
  <conditionalFormatting sqref="F2757">
    <cfRule type="cellIs" dxfId="155" priority="168" operator="lessThan">
      <formula>0</formula>
    </cfRule>
  </conditionalFormatting>
  <conditionalFormatting sqref="F2757">
    <cfRule type="cellIs" dxfId="154" priority="167" operator="lessThan">
      <formula>0</formula>
    </cfRule>
  </conditionalFormatting>
  <conditionalFormatting sqref="F2757">
    <cfRule type="cellIs" dxfId="153" priority="166" operator="lessThan">
      <formula>0</formula>
    </cfRule>
  </conditionalFormatting>
  <conditionalFormatting sqref="F2758">
    <cfRule type="cellIs" dxfId="152" priority="165" operator="lessThan">
      <formula>0</formula>
    </cfRule>
  </conditionalFormatting>
  <conditionalFormatting sqref="F2758">
    <cfRule type="cellIs" dxfId="151" priority="164" operator="lessThan">
      <formula>0</formula>
    </cfRule>
  </conditionalFormatting>
  <conditionalFormatting sqref="F2758">
    <cfRule type="cellIs" dxfId="150" priority="163" operator="lessThan">
      <formula>0</formula>
    </cfRule>
  </conditionalFormatting>
  <conditionalFormatting sqref="F2759">
    <cfRule type="cellIs" dxfId="149" priority="162" operator="lessThan">
      <formula>0</formula>
    </cfRule>
  </conditionalFormatting>
  <conditionalFormatting sqref="F2759">
    <cfRule type="cellIs" dxfId="148" priority="161" operator="lessThan">
      <formula>0</formula>
    </cfRule>
  </conditionalFormatting>
  <conditionalFormatting sqref="F2759">
    <cfRule type="cellIs" dxfId="147" priority="160" operator="lessThan">
      <formula>0</formula>
    </cfRule>
  </conditionalFormatting>
  <conditionalFormatting sqref="F2760">
    <cfRule type="cellIs" dxfId="146" priority="153" operator="lessThan">
      <formula>0</formula>
    </cfRule>
  </conditionalFormatting>
  <conditionalFormatting sqref="F2760">
    <cfRule type="cellIs" dxfId="145" priority="152" operator="lessThan">
      <formula>0</formula>
    </cfRule>
  </conditionalFormatting>
  <conditionalFormatting sqref="F2760">
    <cfRule type="cellIs" dxfId="144" priority="151" operator="lessThan">
      <formula>0</formula>
    </cfRule>
  </conditionalFormatting>
  <conditionalFormatting sqref="F2761">
    <cfRule type="cellIs" dxfId="143" priority="150" operator="lessThan">
      <formula>0</formula>
    </cfRule>
  </conditionalFormatting>
  <conditionalFormatting sqref="F2761">
    <cfRule type="cellIs" dxfId="142" priority="149" operator="lessThan">
      <formula>0</formula>
    </cfRule>
  </conditionalFormatting>
  <conditionalFormatting sqref="F2761">
    <cfRule type="cellIs" dxfId="141" priority="148" operator="lessThan">
      <formula>0</formula>
    </cfRule>
  </conditionalFormatting>
  <conditionalFormatting sqref="F2762">
    <cfRule type="cellIs" dxfId="140" priority="147" operator="lessThan">
      <formula>0</formula>
    </cfRule>
  </conditionalFormatting>
  <conditionalFormatting sqref="F2762">
    <cfRule type="cellIs" dxfId="139" priority="146" operator="lessThan">
      <formula>0</formula>
    </cfRule>
  </conditionalFormatting>
  <conditionalFormatting sqref="F2762">
    <cfRule type="cellIs" dxfId="138" priority="145" operator="lessThan">
      <formula>0</formula>
    </cfRule>
  </conditionalFormatting>
  <conditionalFormatting sqref="F2763">
    <cfRule type="cellIs" dxfId="137" priority="144" operator="lessThan">
      <formula>0</formula>
    </cfRule>
  </conditionalFormatting>
  <conditionalFormatting sqref="F2763">
    <cfRule type="cellIs" dxfId="136" priority="143" operator="lessThan">
      <formula>0</formula>
    </cfRule>
  </conditionalFormatting>
  <conditionalFormatting sqref="F2763">
    <cfRule type="cellIs" dxfId="135" priority="142" operator="lessThan">
      <formula>0</formula>
    </cfRule>
  </conditionalFormatting>
  <conditionalFormatting sqref="F2764">
    <cfRule type="cellIs" dxfId="134" priority="141" operator="lessThan">
      <formula>0</formula>
    </cfRule>
  </conditionalFormatting>
  <conditionalFormatting sqref="F2764">
    <cfRule type="cellIs" dxfId="133" priority="140" operator="lessThan">
      <formula>0</formula>
    </cfRule>
  </conditionalFormatting>
  <conditionalFormatting sqref="F2764">
    <cfRule type="cellIs" dxfId="132" priority="139" operator="lessThan">
      <formula>0</formula>
    </cfRule>
  </conditionalFormatting>
  <conditionalFormatting sqref="F2765">
    <cfRule type="cellIs" dxfId="131" priority="138" operator="lessThan">
      <formula>0</formula>
    </cfRule>
  </conditionalFormatting>
  <conditionalFormatting sqref="F2765">
    <cfRule type="cellIs" dxfId="130" priority="137" operator="lessThan">
      <formula>0</formula>
    </cfRule>
  </conditionalFormatting>
  <conditionalFormatting sqref="F2765">
    <cfRule type="cellIs" dxfId="129" priority="136" operator="lessThan">
      <formula>0</formula>
    </cfRule>
  </conditionalFormatting>
  <conditionalFormatting sqref="F2766">
    <cfRule type="cellIs" dxfId="128" priority="135" operator="lessThan">
      <formula>0</formula>
    </cfRule>
  </conditionalFormatting>
  <conditionalFormatting sqref="F2766">
    <cfRule type="cellIs" dxfId="127" priority="134" operator="lessThan">
      <formula>0</formula>
    </cfRule>
  </conditionalFormatting>
  <conditionalFormatting sqref="F2766">
    <cfRule type="cellIs" dxfId="126" priority="133" operator="lessThan">
      <formula>0</formula>
    </cfRule>
  </conditionalFormatting>
  <conditionalFormatting sqref="F2767">
    <cfRule type="cellIs" dxfId="125" priority="132" operator="lessThan">
      <formula>0</formula>
    </cfRule>
  </conditionalFormatting>
  <conditionalFormatting sqref="F2767">
    <cfRule type="cellIs" dxfId="124" priority="131" operator="lessThan">
      <formula>0</formula>
    </cfRule>
  </conditionalFormatting>
  <conditionalFormatting sqref="F2767">
    <cfRule type="cellIs" dxfId="123" priority="130" operator="lessThan">
      <formula>0</formula>
    </cfRule>
  </conditionalFormatting>
  <conditionalFormatting sqref="F2768">
    <cfRule type="cellIs" dxfId="122" priority="129" operator="lessThan">
      <formula>0</formula>
    </cfRule>
  </conditionalFormatting>
  <conditionalFormatting sqref="F2768">
    <cfRule type="cellIs" dxfId="121" priority="128" operator="lessThan">
      <formula>0</formula>
    </cfRule>
  </conditionalFormatting>
  <conditionalFormatting sqref="F2768">
    <cfRule type="cellIs" dxfId="120" priority="127" operator="lessThan">
      <formula>0</formula>
    </cfRule>
  </conditionalFormatting>
  <conditionalFormatting sqref="F2769">
    <cfRule type="cellIs" dxfId="119" priority="123" operator="lessThan">
      <formula>0</formula>
    </cfRule>
  </conditionalFormatting>
  <conditionalFormatting sqref="F2769">
    <cfRule type="cellIs" dxfId="118" priority="122" operator="lessThan">
      <formula>0</formula>
    </cfRule>
  </conditionalFormatting>
  <conditionalFormatting sqref="F2769">
    <cfRule type="cellIs" dxfId="117" priority="121" operator="lessThan">
      <formula>0</formula>
    </cfRule>
  </conditionalFormatting>
  <conditionalFormatting sqref="F2770">
    <cfRule type="cellIs" dxfId="116" priority="120" operator="lessThan">
      <formula>0</formula>
    </cfRule>
  </conditionalFormatting>
  <conditionalFormatting sqref="F2770">
    <cfRule type="cellIs" dxfId="115" priority="119" operator="lessThan">
      <formula>0</formula>
    </cfRule>
  </conditionalFormatting>
  <conditionalFormatting sqref="F2770">
    <cfRule type="cellIs" dxfId="114" priority="118" operator="lessThan">
      <formula>0</formula>
    </cfRule>
  </conditionalFormatting>
  <conditionalFormatting sqref="F2771">
    <cfRule type="cellIs" dxfId="113" priority="117" operator="lessThan">
      <formula>0</formula>
    </cfRule>
  </conditionalFormatting>
  <conditionalFormatting sqref="F2771">
    <cfRule type="cellIs" dxfId="112" priority="116" operator="lessThan">
      <formula>0</formula>
    </cfRule>
  </conditionalFormatting>
  <conditionalFormatting sqref="F2771">
    <cfRule type="cellIs" dxfId="111" priority="115" operator="lessThan">
      <formula>0</formula>
    </cfRule>
  </conditionalFormatting>
  <conditionalFormatting sqref="F2772">
    <cfRule type="cellIs" dxfId="110" priority="114" operator="lessThan">
      <formula>0</formula>
    </cfRule>
  </conditionalFormatting>
  <conditionalFormatting sqref="F2772">
    <cfRule type="cellIs" dxfId="109" priority="113" operator="lessThan">
      <formula>0</formula>
    </cfRule>
  </conditionalFormatting>
  <conditionalFormatting sqref="F2772">
    <cfRule type="cellIs" dxfId="108" priority="112" operator="lessThan">
      <formula>0</formula>
    </cfRule>
  </conditionalFormatting>
  <conditionalFormatting sqref="F2773">
    <cfRule type="cellIs" dxfId="107" priority="111" operator="lessThan">
      <formula>0</formula>
    </cfRule>
  </conditionalFormatting>
  <conditionalFormatting sqref="F2773">
    <cfRule type="cellIs" dxfId="106" priority="110" operator="lessThan">
      <formula>0</formula>
    </cfRule>
  </conditionalFormatting>
  <conditionalFormatting sqref="F2773">
    <cfRule type="cellIs" dxfId="105" priority="109" operator="lessThan">
      <formula>0</formula>
    </cfRule>
  </conditionalFormatting>
  <conditionalFormatting sqref="F2775">
    <cfRule type="cellIs" dxfId="104" priority="105" operator="lessThan">
      <formula>0</formula>
    </cfRule>
  </conditionalFormatting>
  <conditionalFormatting sqref="F2775">
    <cfRule type="cellIs" dxfId="103" priority="104" operator="lessThan">
      <formula>0</formula>
    </cfRule>
  </conditionalFormatting>
  <conditionalFormatting sqref="F2775">
    <cfRule type="cellIs" dxfId="102" priority="103" operator="lessThan">
      <formula>0</formula>
    </cfRule>
  </conditionalFormatting>
  <conditionalFormatting sqref="F2776">
    <cfRule type="cellIs" dxfId="101" priority="102" operator="lessThan">
      <formula>0</formula>
    </cfRule>
  </conditionalFormatting>
  <conditionalFormatting sqref="F2776">
    <cfRule type="cellIs" dxfId="100" priority="101" operator="lessThan">
      <formula>0</formula>
    </cfRule>
  </conditionalFormatting>
  <conditionalFormatting sqref="F2776">
    <cfRule type="cellIs" dxfId="99" priority="100" operator="lessThan">
      <formula>0</formula>
    </cfRule>
  </conditionalFormatting>
  <conditionalFormatting sqref="F2777">
    <cfRule type="cellIs" dxfId="98" priority="99" operator="lessThan">
      <formula>0</formula>
    </cfRule>
  </conditionalFormatting>
  <conditionalFormatting sqref="F2777">
    <cfRule type="cellIs" dxfId="97" priority="98" operator="lessThan">
      <formula>0</formula>
    </cfRule>
  </conditionalFormatting>
  <conditionalFormatting sqref="F2777">
    <cfRule type="cellIs" dxfId="96" priority="97" operator="lessThan">
      <formula>0</formula>
    </cfRule>
  </conditionalFormatting>
  <conditionalFormatting sqref="F2778">
    <cfRule type="cellIs" dxfId="95" priority="96" operator="lessThan">
      <formula>0</formula>
    </cfRule>
  </conditionalFormatting>
  <conditionalFormatting sqref="F2778">
    <cfRule type="cellIs" dxfId="94" priority="95" operator="lessThan">
      <formula>0</formula>
    </cfRule>
  </conditionalFormatting>
  <conditionalFormatting sqref="F2778">
    <cfRule type="cellIs" dxfId="93" priority="94" operator="lessThan">
      <formula>0</formula>
    </cfRule>
  </conditionalFormatting>
  <conditionalFormatting sqref="F2779">
    <cfRule type="cellIs" dxfId="92" priority="93" operator="lessThan">
      <formula>0</formula>
    </cfRule>
  </conditionalFormatting>
  <conditionalFormatting sqref="F2779">
    <cfRule type="cellIs" dxfId="91" priority="92" operator="lessThan">
      <formula>0</formula>
    </cfRule>
  </conditionalFormatting>
  <conditionalFormatting sqref="F2779">
    <cfRule type="cellIs" dxfId="90" priority="91" operator="lessThan">
      <formula>0</formula>
    </cfRule>
  </conditionalFormatting>
  <conditionalFormatting sqref="F2780">
    <cfRule type="cellIs" dxfId="89" priority="90" operator="lessThan">
      <formula>0</formula>
    </cfRule>
  </conditionalFormatting>
  <conditionalFormatting sqref="F2780">
    <cfRule type="cellIs" dxfId="88" priority="89" operator="lessThan">
      <formula>0</formula>
    </cfRule>
  </conditionalFormatting>
  <conditionalFormatting sqref="F2780">
    <cfRule type="cellIs" dxfId="87" priority="88" operator="lessThan">
      <formula>0</formula>
    </cfRule>
  </conditionalFormatting>
  <conditionalFormatting sqref="F2781">
    <cfRule type="cellIs" dxfId="86" priority="87" operator="lessThan">
      <formula>0</formula>
    </cfRule>
  </conditionalFormatting>
  <conditionalFormatting sqref="F2781">
    <cfRule type="cellIs" dxfId="85" priority="86" operator="lessThan">
      <formula>0</formula>
    </cfRule>
  </conditionalFormatting>
  <conditionalFormatting sqref="F2781">
    <cfRule type="cellIs" dxfId="84" priority="85" operator="lessThan">
      <formula>0</formula>
    </cfRule>
  </conditionalFormatting>
  <conditionalFormatting sqref="F2782:F2785">
    <cfRule type="cellIs" dxfId="83" priority="84" operator="lessThan">
      <formula>0</formula>
    </cfRule>
  </conditionalFormatting>
  <conditionalFormatting sqref="F2782:F2785">
    <cfRule type="cellIs" dxfId="82" priority="83" operator="lessThan">
      <formula>0</formula>
    </cfRule>
  </conditionalFormatting>
  <conditionalFormatting sqref="F2782:F2785">
    <cfRule type="cellIs" dxfId="81" priority="82" operator="lessThan">
      <formula>0</formula>
    </cfRule>
  </conditionalFormatting>
  <conditionalFormatting sqref="F2786">
    <cfRule type="cellIs" dxfId="80" priority="81" operator="lessThan">
      <formula>0</formula>
    </cfRule>
  </conditionalFormatting>
  <conditionalFormatting sqref="F2786">
    <cfRule type="cellIs" dxfId="79" priority="80" operator="lessThan">
      <formula>0</formula>
    </cfRule>
  </conditionalFormatting>
  <conditionalFormatting sqref="F2786">
    <cfRule type="cellIs" dxfId="78" priority="79" operator="lessThan">
      <formula>0</formula>
    </cfRule>
  </conditionalFormatting>
  <conditionalFormatting sqref="F2787">
    <cfRule type="cellIs" dxfId="77" priority="78" operator="lessThan">
      <formula>0</formula>
    </cfRule>
  </conditionalFormatting>
  <conditionalFormatting sqref="F2787">
    <cfRule type="cellIs" dxfId="76" priority="77" operator="lessThan">
      <formula>0</formula>
    </cfRule>
  </conditionalFormatting>
  <conditionalFormatting sqref="F2787">
    <cfRule type="cellIs" dxfId="75" priority="76" operator="lessThan">
      <formula>0</formula>
    </cfRule>
  </conditionalFormatting>
  <conditionalFormatting sqref="F2788">
    <cfRule type="cellIs" dxfId="74" priority="75" operator="lessThan">
      <formula>0</formula>
    </cfRule>
  </conditionalFormatting>
  <conditionalFormatting sqref="F2788">
    <cfRule type="cellIs" dxfId="73" priority="74" operator="lessThan">
      <formula>0</formula>
    </cfRule>
  </conditionalFormatting>
  <conditionalFormatting sqref="F2788">
    <cfRule type="cellIs" dxfId="72" priority="73" operator="lessThan">
      <formula>0</formula>
    </cfRule>
  </conditionalFormatting>
  <conditionalFormatting sqref="F2789">
    <cfRule type="cellIs" dxfId="71" priority="70" operator="lessThan">
      <formula>0</formula>
    </cfRule>
  </conditionalFormatting>
  <conditionalFormatting sqref="F2789">
    <cfRule type="cellIs" dxfId="70" priority="72" operator="lessThan">
      <formula>0</formula>
    </cfRule>
  </conditionalFormatting>
  <conditionalFormatting sqref="F2789">
    <cfRule type="cellIs" dxfId="69" priority="71" operator="lessThan">
      <formula>0</formula>
    </cfRule>
  </conditionalFormatting>
  <conditionalFormatting sqref="F2790">
    <cfRule type="cellIs" dxfId="68" priority="67" operator="lessThan">
      <formula>0</formula>
    </cfRule>
  </conditionalFormatting>
  <conditionalFormatting sqref="F2790">
    <cfRule type="cellIs" dxfId="67" priority="69" operator="lessThan">
      <formula>0</formula>
    </cfRule>
  </conditionalFormatting>
  <conditionalFormatting sqref="F2790">
    <cfRule type="cellIs" dxfId="66" priority="68" operator="lessThan">
      <formula>0</formula>
    </cfRule>
  </conditionalFormatting>
  <conditionalFormatting sqref="F2791">
    <cfRule type="cellIs" dxfId="65" priority="64" operator="lessThan">
      <formula>0</formula>
    </cfRule>
  </conditionalFormatting>
  <conditionalFormatting sqref="F2791">
    <cfRule type="cellIs" dxfId="64" priority="66" operator="lessThan">
      <formula>0</formula>
    </cfRule>
  </conditionalFormatting>
  <conditionalFormatting sqref="F2791">
    <cfRule type="cellIs" dxfId="63" priority="65" operator="lessThan">
      <formula>0</formula>
    </cfRule>
  </conditionalFormatting>
  <conditionalFormatting sqref="F2792">
    <cfRule type="cellIs" dxfId="62" priority="61" operator="lessThan">
      <formula>0</formula>
    </cfRule>
  </conditionalFormatting>
  <conditionalFormatting sqref="F2792">
    <cfRule type="cellIs" dxfId="61" priority="63" operator="lessThan">
      <formula>0</formula>
    </cfRule>
  </conditionalFormatting>
  <conditionalFormatting sqref="F2792">
    <cfRule type="cellIs" dxfId="60" priority="62" operator="lessThan">
      <formula>0</formula>
    </cfRule>
  </conditionalFormatting>
  <conditionalFormatting sqref="F2793">
    <cfRule type="cellIs" dxfId="59" priority="58" operator="lessThan">
      <formula>0</formula>
    </cfRule>
  </conditionalFormatting>
  <conditionalFormatting sqref="F2793">
    <cfRule type="cellIs" dxfId="58" priority="60" operator="lessThan">
      <formula>0</formula>
    </cfRule>
  </conditionalFormatting>
  <conditionalFormatting sqref="F2793">
    <cfRule type="cellIs" dxfId="57" priority="59" operator="lessThan">
      <formula>0</formula>
    </cfRule>
  </conditionalFormatting>
  <conditionalFormatting sqref="F2794">
    <cfRule type="cellIs" dxfId="56" priority="55" operator="lessThan">
      <formula>0</formula>
    </cfRule>
  </conditionalFormatting>
  <conditionalFormatting sqref="F2794">
    <cfRule type="cellIs" dxfId="55" priority="57" operator="lessThan">
      <formula>0</formula>
    </cfRule>
  </conditionalFormatting>
  <conditionalFormatting sqref="F2794">
    <cfRule type="cellIs" dxfId="54" priority="56" operator="lessThan">
      <formula>0</formula>
    </cfRule>
  </conditionalFormatting>
  <conditionalFormatting sqref="F2795">
    <cfRule type="cellIs" dxfId="53" priority="52" operator="lessThan">
      <formula>0</formula>
    </cfRule>
  </conditionalFormatting>
  <conditionalFormatting sqref="F2795">
    <cfRule type="cellIs" dxfId="52" priority="54" operator="lessThan">
      <formula>0</formula>
    </cfRule>
  </conditionalFormatting>
  <conditionalFormatting sqref="F2795">
    <cfRule type="cellIs" dxfId="51" priority="53" operator="lessThan">
      <formula>0</formula>
    </cfRule>
  </conditionalFormatting>
  <conditionalFormatting sqref="F2796">
    <cfRule type="cellIs" dxfId="50" priority="49" operator="lessThan">
      <formula>0</formula>
    </cfRule>
  </conditionalFormatting>
  <conditionalFormatting sqref="F2796">
    <cfRule type="cellIs" dxfId="49" priority="51" operator="lessThan">
      <formula>0</formula>
    </cfRule>
  </conditionalFormatting>
  <conditionalFormatting sqref="F2796">
    <cfRule type="cellIs" dxfId="48" priority="50" operator="lessThan">
      <formula>0</formula>
    </cfRule>
  </conditionalFormatting>
  <conditionalFormatting sqref="F2797">
    <cfRule type="cellIs" dxfId="47" priority="46" operator="lessThan">
      <formula>0</formula>
    </cfRule>
  </conditionalFormatting>
  <conditionalFormatting sqref="F2797">
    <cfRule type="cellIs" dxfId="46" priority="48" operator="lessThan">
      <formula>0</formula>
    </cfRule>
  </conditionalFormatting>
  <conditionalFormatting sqref="F2797">
    <cfRule type="cellIs" dxfId="45" priority="47" operator="lessThan">
      <formula>0</formula>
    </cfRule>
  </conditionalFormatting>
  <conditionalFormatting sqref="F2798">
    <cfRule type="cellIs" dxfId="44" priority="43" operator="lessThan">
      <formula>0</formula>
    </cfRule>
  </conditionalFormatting>
  <conditionalFormatting sqref="F2798">
    <cfRule type="cellIs" dxfId="43" priority="45" operator="lessThan">
      <formula>0</formula>
    </cfRule>
  </conditionalFormatting>
  <conditionalFormatting sqref="F2798">
    <cfRule type="cellIs" dxfId="42" priority="44" operator="lessThan">
      <formula>0</formula>
    </cfRule>
  </conditionalFormatting>
  <conditionalFormatting sqref="F2799">
    <cfRule type="cellIs" dxfId="41" priority="40" operator="lessThan">
      <formula>0</formula>
    </cfRule>
  </conditionalFormatting>
  <conditionalFormatting sqref="F2799">
    <cfRule type="cellIs" dxfId="40" priority="42" operator="lessThan">
      <formula>0</formula>
    </cfRule>
  </conditionalFormatting>
  <conditionalFormatting sqref="F2799">
    <cfRule type="cellIs" dxfId="39" priority="41" operator="lessThan">
      <formula>0</formula>
    </cfRule>
  </conditionalFormatting>
  <conditionalFormatting sqref="F2800">
    <cfRule type="cellIs" dxfId="38" priority="37" operator="lessThan">
      <formula>0</formula>
    </cfRule>
  </conditionalFormatting>
  <conditionalFormatting sqref="F2800">
    <cfRule type="cellIs" dxfId="37" priority="39" operator="lessThan">
      <formula>0</formula>
    </cfRule>
  </conditionalFormatting>
  <conditionalFormatting sqref="F2800">
    <cfRule type="cellIs" dxfId="36" priority="38" operator="lessThan">
      <formula>0</formula>
    </cfRule>
  </conditionalFormatting>
  <conditionalFormatting sqref="F2801">
    <cfRule type="cellIs" dxfId="35" priority="34" operator="lessThan">
      <formula>0</formula>
    </cfRule>
  </conditionalFormatting>
  <conditionalFormatting sqref="F2801">
    <cfRule type="cellIs" dxfId="34" priority="36" operator="lessThan">
      <formula>0</formula>
    </cfRule>
  </conditionalFormatting>
  <conditionalFormatting sqref="F2801">
    <cfRule type="cellIs" dxfId="33" priority="35" operator="lessThan">
      <formula>0</formula>
    </cfRule>
  </conditionalFormatting>
  <conditionalFormatting sqref="F2802">
    <cfRule type="cellIs" dxfId="32" priority="31" operator="lessThan">
      <formula>0</formula>
    </cfRule>
  </conditionalFormatting>
  <conditionalFormatting sqref="F2802">
    <cfRule type="cellIs" dxfId="31" priority="33" operator="lessThan">
      <formula>0</formula>
    </cfRule>
  </conditionalFormatting>
  <conditionalFormatting sqref="F2802">
    <cfRule type="cellIs" dxfId="30" priority="32" operator="lessThan">
      <formula>0</formula>
    </cfRule>
  </conditionalFormatting>
  <conditionalFormatting sqref="F2803">
    <cfRule type="cellIs" dxfId="29" priority="28" operator="lessThan">
      <formula>0</formula>
    </cfRule>
  </conditionalFormatting>
  <conditionalFormatting sqref="F2803">
    <cfRule type="cellIs" dxfId="28" priority="30" operator="lessThan">
      <formula>0</formula>
    </cfRule>
  </conditionalFormatting>
  <conditionalFormatting sqref="F2803">
    <cfRule type="cellIs" dxfId="27" priority="29" operator="lessThan">
      <formula>0</formula>
    </cfRule>
  </conditionalFormatting>
  <conditionalFormatting sqref="F2804">
    <cfRule type="cellIs" dxfId="26" priority="25" operator="lessThan">
      <formula>0</formula>
    </cfRule>
  </conditionalFormatting>
  <conditionalFormatting sqref="F2804">
    <cfRule type="cellIs" dxfId="25" priority="27" operator="lessThan">
      <formula>0</formula>
    </cfRule>
  </conditionalFormatting>
  <conditionalFormatting sqref="F2804">
    <cfRule type="cellIs" dxfId="24" priority="26" operator="lessThan">
      <formula>0</formula>
    </cfRule>
  </conditionalFormatting>
  <conditionalFormatting sqref="F2805">
    <cfRule type="cellIs" dxfId="23" priority="22" operator="lessThan">
      <formula>0</formula>
    </cfRule>
  </conditionalFormatting>
  <conditionalFormatting sqref="F2805">
    <cfRule type="cellIs" dxfId="22" priority="24" operator="lessThan">
      <formula>0</formula>
    </cfRule>
  </conditionalFormatting>
  <conditionalFormatting sqref="F2805">
    <cfRule type="cellIs" dxfId="21" priority="23" operator="lessThan">
      <formula>0</formula>
    </cfRule>
  </conditionalFormatting>
  <conditionalFormatting sqref="F2806">
    <cfRule type="cellIs" dxfId="20" priority="19" operator="lessThan">
      <formula>0</formula>
    </cfRule>
  </conditionalFormatting>
  <conditionalFormatting sqref="F2806">
    <cfRule type="cellIs" dxfId="19" priority="21" operator="lessThan">
      <formula>0</formula>
    </cfRule>
  </conditionalFormatting>
  <conditionalFormatting sqref="F2806">
    <cfRule type="cellIs" dxfId="18" priority="20" operator="lessThan">
      <formula>0</formula>
    </cfRule>
  </conditionalFormatting>
  <conditionalFormatting sqref="F2807">
    <cfRule type="cellIs" dxfId="17" priority="16" operator="lessThan">
      <formula>0</formula>
    </cfRule>
  </conditionalFormatting>
  <conditionalFormatting sqref="F2807">
    <cfRule type="cellIs" dxfId="16" priority="18" operator="lessThan">
      <formula>0</formula>
    </cfRule>
  </conditionalFormatting>
  <conditionalFormatting sqref="F2807">
    <cfRule type="cellIs" dxfId="15" priority="17" operator="lessThan">
      <formula>0</formula>
    </cfRule>
  </conditionalFormatting>
  <conditionalFormatting sqref="F2808">
    <cfRule type="cellIs" dxfId="14" priority="13" operator="lessThan">
      <formula>0</formula>
    </cfRule>
  </conditionalFormatting>
  <conditionalFormatting sqref="F2808">
    <cfRule type="cellIs" dxfId="13" priority="15" operator="lessThan">
      <formula>0</formula>
    </cfRule>
  </conditionalFormatting>
  <conditionalFormatting sqref="F2808">
    <cfRule type="cellIs" dxfId="12" priority="14" operator="lessThan">
      <formula>0</formula>
    </cfRule>
  </conditionalFormatting>
  <conditionalFormatting sqref="F2809">
    <cfRule type="cellIs" dxfId="11" priority="10" operator="lessThan">
      <formula>0</formula>
    </cfRule>
  </conditionalFormatting>
  <conditionalFormatting sqref="F2809">
    <cfRule type="cellIs" dxfId="10" priority="12" operator="lessThan">
      <formula>0</formula>
    </cfRule>
  </conditionalFormatting>
  <conditionalFormatting sqref="F2809">
    <cfRule type="cellIs" dxfId="9" priority="11" operator="lessThan">
      <formula>0</formula>
    </cfRule>
  </conditionalFormatting>
  <conditionalFormatting sqref="F2810">
    <cfRule type="cellIs" dxfId="8" priority="7" operator="lessThan">
      <formula>0</formula>
    </cfRule>
  </conditionalFormatting>
  <conditionalFormatting sqref="F2810">
    <cfRule type="cellIs" dxfId="7" priority="9" operator="lessThan">
      <formula>0</formula>
    </cfRule>
  </conditionalFormatting>
  <conditionalFormatting sqref="F2810">
    <cfRule type="cellIs" dxfId="6" priority="8" operator="lessThan">
      <formula>0</formula>
    </cfRule>
  </conditionalFormatting>
  <conditionalFormatting sqref="F2811">
    <cfRule type="cellIs" dxfId="5" priority="4" operator="lessThan">
      <formula>0</formula>
    </cfRule>
  </conditionalFormatting>
  <conditionalFormatting sqref="F2811">
    <cfRule type="cellIs" dxfId="4" priority="6" operator="lessThan">
      <formula>0</formula>
    </cfRule>
  </conditionalFormatting>
  <conditionalFormatting sqref="F2811">
    <cfRule type="cellIs" dxfId="3" priority="5" operator="lessThan">
      <formula>0</formula>
    </cfRule>
  </conditionalFormatting>
  <conditionalFormatting sqref="F2812">
    <cfRule type="cellIs" dxfId="2" priority="1" operator="lessThan">
      <formula>0</formula>
    </cfRule>
  </conditionalFormatting>
  <conditionalFormatting sqref="F2812">
    <cfRule type="cellIs" dxfId="1" priority="3" operator="lessThan">
      <formula>0</formula>
    </cfRule>
  </conditionalFormatting>
  <conditionalFormatting sqref="F2812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3"/>
  <sheetViews>
    <sheetView showGridLines="0" topLeftCell="A2" zoomScaleNormal="100" workbookViewId="0">
      <selection activeCell="J91" sqref="J91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4">
        <v>2062.0749999999998</v>
      </c>
      <c r="D33" s="494">
        <v>2054.5714285714284</v>
      </c>
      <c r="E33" s="494">
        <v>1948.85</v>
      </c>
      <c r="F33" s="494">
        <v>1817.2142857142858</v>
      </c>
      <c r="G33" s="494">
        <v>1891.5</v>
      </c>
      <c r="H33" s="494">
        <v>1974.0217391304348</v>
      </c>
      <c r="I33" s="494">
        <v>2043.1904761904761</v>
      </c>
      <c r="J33" s="494">
        <v>2070.8571428571427</v>
      </c>
      <c r="K33" s="494">
        <v>2184.304347826087</v>
      </c>
      <c r="L33" s="494">
        <v>2031.9047619047619</v>
      </c>
      <c r="M33" s="494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4">
        <v>1872.3</v>
      </c>
      <c r="D34" s="494">
        <v>1744.6363636363637</v>
      </c>
      <c r="E34" s="494">
        <v>1651.5250000000001</v>
      </c>
      <c r="F34" s="494">
        <v>1618.1578947368421</v>
      </c>
      <c r="G34" s="494">
        <v>1739.8636363636363</v>
      </c>
      <c r="H34" s="494">
        <v>1812.1521739130435</v>
      </c>
      <c r="I34" s="494">
        <v>1935.2</v>
      </c>
      <c r="J34" s="494">
        <v>1881.3636363636363</v>
      </c>
      <c r="K34" s="494">
        <v>1777.0681818181818</v>
      </c>
      <c r="L34" s="494">
        <v>1914.4761904761904</v>
      </c>
      <c r="M34" s="494">
        <v>2018.5952380952381</v>
      </c>
      <c r="N34" s="251">
        <v>1825.5807086614172</v>
      </c>
    </row>
    <row r="35" spans="1:256" s="51" customFormat="1" ht="15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6">
        <f>'Pb 가격및재고'!N6246</f>
        <v>2339.4523809523807</v>
      </c>
      <c r="L35" s="526">
        <f>'Pb 가격및재고'!N6269</f>
        <v>2347.568181818182</v>
      </c>
      <c r="M35" s="526">
        <f>'Pb 가격및재고'!N6293</f>
        <v>2304.7857142857142</v>
      </c>
      <c r="N35" s="528">
        <f>'Pb 가격및재고'!O6293</f>
        <v>2206.2252964426875</v>
      </c>
    </row>
    <row r="36" spans="1:256" ht="15" customHeight="1">
      <c r="A36" s="58" t="s">
        <v>169</v>
      </c>
      <c r="B36" s="518">
        <v>2342.6999999999998</v>
      </c>
      <c r="C36" s="518">
        <f>'Pb 가격및재고'!N6336</f>
        <v>2299.9</v>
      </c>
      <c r="D36" s="518">
        <f>'Pb 가격및재고'!N6360</f>
        <v>2359.478260869565</v>
      </c>
      <c r="E36" s="518">
        <v>2396.7399999999998</v>
      </c>
      <c r="F36" s="518">
        <v>2145.17</v>
      </c>
      <c r="G36" s="401">
        <v>2067.38</v>
      </c>
      <c r="H36" s="401">
        <v>1976.26</v>
      </c>
      <c r="I36" s="610">
        <v>2077.91</v>
      </c>
      <c r="J36" s="479">
        <v>1874.45</v>
      </c>
      <c r="K36" s="527"/>
      <c r="L36" s="527"/>
      <c r="M36" s="527"/>
      <c r="N36" s="389">
        <f>AVERAGE($B$36:J36)</f>
        <v>2171.1098067632852</v>
      </c>
    </row>
    <row r="37" spans="1:256" s="57" customFormat="1" ht="15" customHeight="1">
      <c r="A37" s="61" t="s">
        <v>170</v>
      </c>
      <c r="B37" s="200">
        <f>B36-M35</f>
        <v>37.914285714285597</v>
      </c>
      <c r="C37" s="200">
        <f t="shared" ref="C37:I37" si="1">C36-B36</f>
        <v>-42.799999999999727</v>
      </c>
      <c r="D37" s="200">
        <f t="shared" si="1"/>
        <v>59.578260869564929</v>
      </c>
      <c r="E37" s="200">
        <f t="shared" si="1"/>
        <v>37.261739130434762</v>
      </c>
      <c r="F37" s="200">
        <f t="shared" si="1"/>
        <v>-251.56999999999971</v>
      </c>
      <c r="G37" s="200">
        <f t="shared" si="1"/>
        <v>-77.789999999999964</v>
      </c>
      <c r="H37" s="200">
        <f t="shared" si="1"/>
        <v>-91.120000000000118</v>
      </c>
      <c r="I37" s="200">
        <f t="shared" si="1"/>
        <v>101.64999999999986</v>
      </c>
      <c r="J37" s="200">
        <f>J36-I36</f>
        <v>-203.45999999999981</v>
      </c>
      <c r="K37" s="200"/>
      <c r="L37" s="200"/>
      <c r="M37" s="200"/>
      <c r="N37" s="59"/>
      <c r="O37" s="44"/>
    </row>
    <row r="38" spans="1:256" s="57" customFormat="1" ht="18.75" customHeight="1">
      <c r="A38" s="61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ht="18.75" customHeight="1">
      <c r="A39" s="54" t="s">
        <v>171</v>
      </c>
      <c r="H39" s="60"/>
    </row>
    <row r="40" spans="1:256" ht="15" customHeight="1">
      <c r="A40" s="55" t="s">
        <v>122</v>
      </c>
      <c r="B40" s="56" t="s">
        <v>123</v>
      </c>
      <c r="C40" s="56" t="s">
        <v>124</v>
      </c>
      <c r="D40" s="56" t="s">
        <v>125</v>
      </c>
      <c r="E40" s="56" t="s">
        <v>126</v>
      </c>
      <c r="F40" s="56" t="s">
        <v>127</v>
      </c>
      <c r="G40" s="56" t="s">
        <v>128</v>
      </c>
      <c r="H40" s="56" t="s">
        <v>129</v>
      </c>
      <c r="I40" s="56" t="s">
        <v>130</v>
      </c>
      <c r="J40" s="56" t="s">
        <v>131</v>
      </c>
      <c r="K40" s="56" t="s">
        <v>132</v>
      </c>
      <c r="L40" s="56" t="s">
        <v>133</v>
      </c>
      <c r="M40" s="56" t="s">
        <v>134</v>
      </c>
      <c r="N40" s="56" t="s">
        <v>135</v>
      </c>
    </row>
    <row r="41" spans="1:256" s="51" customFormat="1" ht="15" hidden="1" customHeight="1">
      <c r="A41" s="497" t="s">
        <v>172</v>
      </c>
      <c r="B41" s="498">
        <v>1048.3599999999999</v>
      </c>
      <c r="C41" s="498">
        <v>1032.3900000000001</v>
      </c>
      <c r="D41" s="498">
        <v>1017.32</v>
      </c>
      <c r="E41" s="498">
        <v>1020.8</v>
      </c>
      <c r="F41" s="498">
        <v>1012</v>
      </c>
      <c r="G41" s="498">
        <v>1020.73</v>
      </c>
      <c r="H41" s="498">
        <v>1047.55</v>
      </c>
      <c r="I41" s="50">
        <v>1031.1300000000001</v>
      </c>
      <c r="J41" s="50">
        <v>1039.3599999999999</v>
      </c>
      <c r="K41" s="50">
        <v>1056.45</v>
      </c>
      <c r="L41" s="50">
        <v>1051.5899999999999</v>
      </c>
      <c r="M41" s="50">
        <v>1034.1400000000001</v>
      </c>
      <c r="N41" s="50">
        <f>AVERAGE(B41:M41)</f>
        <v>1034.3183333333334</v>
      </c>
      <c r="O41" s="44"/>
    </row>
    <row r="42" spans="1:256" s="51" customFormat="1" ht="15" hidden="1" customHeight="1">
      <c r="A42" s="497" t="s">
        <v>173</v>
      </c>
      <c r="B42" s="498">
        <v>996.65</v>
      </c>
      <c r="C42" s="498">
        <v>979.68</v>
      </c>
      <c r="D42" s="498">
        <v>984.6</v>
      </c>
      <c r="E42" s="498">
        <v>963.74</v>
      </c>
      <c r="F42" s="498">
        <v>950.58</v>
      </c>
      <c r="G42" s="498">
        <v>964.47</v>
      </c>
      <c r="H42" s="498">
        <v>959.42</v>
      </c>
      <c r="I42" s="50">
        <v>970.09</v>
      </c>
      <c r="J42" s="50">
        <v>962.96</v>
      </c>
      <c r="K42" s="50">
        <v>963.52</v>
      </c>
      <c r="L42" s="50">
        <v>945.35</v>
      </c>
      <c r="M42" s="50">
        <v>934.77</v>
      </c>
      <c r="N42" s="50">
        <f>AVERAGE(B42:M42)</f>
        <v>964.65250000000015</v>
      </c>
      <c r="O42" s="44"/>
    </row>
    <row r="43" spans="1:256" s="51" customFormat="1" ht="15" hidden="1" customHeight="1">
      <c r="A43" s="497" t="s">
        <v>154</v>
      </c>
      <c r="B43" s="498">
        <v>945.48</v>
      </c>
      <c r="C43" s="498">
        <v>946.14</v>
      </c>
      <c r="D43" s="498">
        <v>952.44</v>
      </c>
      <c r="E43" s="498">
        <v>940.58</v>
      </c>
      <c r="F43" s="498">
        <v>936.96</v>
      </c>
      <c r="G43" s="498">
        <v>937.35</v>
      </c>
      <c r="H43" s="498">
        <v>927.8</v>
      </c>
      <c r="I43" s="52">
        <v>942.91</v>
      </c>
      <c r="J43" s="50">
        <v>941.49</v>
      </c>
      <c r="K43" s="50">
        <v>924.76</v>
      </c>
      <c r="L43" s="50">
        <v>925.9</v>
      </c>
      <c r="M43" s="50">
        <v>939.31</v>
      </c>
      <c r="N43" s="50">
        <f>AVERAGE(B43:M43)</f>
        <v>938.42666666666673</v>
      </c>
      <c r="O43" s="44"/>
    </row>
    <row r="44" spans="1:256" s="51" customFormat="1" ht="15" hidden="1" customHeight="1">
      <c r="A44" s="53" t="s">
        <v>155</v>
      </c>
      <c r="B44" s="499">
        <v>951.56</v>
      </c>
      <c r="C44" s="499">
        <v>953.89</v>
      </c>
      <c r="D44" s="499">
        <v>989.41</v>
      </c>
      <c r="E44" s="499">
        <v>996.27</v>
      </c>
      <c r="F44" s="499">
        <v>1046.8499999999999</v>
      </c>
      <c r="G44" s="499">
        <v>1039.3</v>
      </c>
      <c r="H44" s="499">
        <v>1029.05</v>
      </c>
      <c r="I44" s="48">
        <v>1051.71</v>
      </c>
      <c r="J44" s="48">
        <v>1141.43</v>
      </c>
      <c r="K44" s="48">
        <v>1339.88</v>
      </c>
      <c r="L44" s="48">
        <v>1403.67</v>
      </c>
      <c r="M44" s="48">
        <v>1387.27</v>
      </c>
      <c r="N44" s="48">
        <v>1113.3399999999999</v>
      </c>
      <c r="O44" s="44"/>
    </row>
    <row r="45" spans="1:256" s="501" customFormat="1" ht="15" hidden="1" customHeight="1">
      <c r="A45" s="53" t="s">
        <v>174</v>
      </c>
      <c r="B45" s="298">
        <v>1359.25</v>
      </c>
      <c r="C45" s="499">
        <v>1443.42</v>
      </c>
      <c r="D45" s="499">
        <v>1476.25</v>
      </c>
      <c r="E45" s="298">
        <v>1355</v>
      </c>
      <c r="F45" s="298">
        <v>1270.99</v>
      </c>
      <c r="G45" s="500">
        <v>1273.67</v>
      </c>
      <c r="H45" s="298">
        <v>1276.3</v>
      </c>
      <c r="I45" s="48">
        <v>1250.49</v>
      </c>
      <c r="J45" s="48">
        <v>1231.06</v>
      </c>
      <c r="K45" s="79">
        <v>1186.71</v>
      </c>
      <c r="L45" s="79">
        <v>1175.5899999999999</v>
      </c>
      <c r="M45" s="79">
        <v>1177.83</v>
      </c>
      <c r="N45" s="48">
        <v>1288.8599999999999</v>
      </c>
      <c r="O45" s="44"/>
      <c r="P45" s="44"/>
      <c r="Q45" s="54"/>
      <c r="R45" s="44"/>
      <c r="S45" s="44"/>
      <c r="T45" s="44"/>
      <c r="U45" s="54"/>
      <c r="V45" s="44"/>
      <c r="W45" s="44"/>
      <c r="X45" s="44"/>
      <c r="Y45" s="54"/>
      <c r="Z45" s="44"/>
      <c r="AA45" s="44"/>
      <c r="AB45" s="44"/>
      <c r="AC45" s="54"/>
      <c r="AD45" s="44"/>
      <c r="AE45" s="44"/>
      <c r="AF45" s="44"/>
      <c r="AG45" s="54"/>
      <c r="AH45" s="44"/>
      <c r="AI45" s="44"/>
      <c r="AJ45" s="44"/>
      <c r="AK45" s="54"/>
      <c r="AL45" s="44"/>
      <c r="AM45" s="44"/>
      <c r="AN45" s="44"/>
      <c r="AO45" s="54"/>
      <c r="AP45" s="44"/>
      <c r="AQ45" s="44"/>
      <c r="AR45" s="44"/>
      <c r="AS45" s="54"/>
      <c r="AT45" s="44"/>
      <c r="AU45" s="44"/>
      <c r="AV45" s="44"/>
      <c r="AW45" s="54"/>
      <c r="AX45" s="44"/>
      <c r="AY45" s="44"/>
      <c r="AZ45" s="44"/>
      <c r="BA45" s="54"/>
      <c r="BB45" s="44"/>
      <c r="BC45" s="44"/>
      <c r="BD45" s="44"/>
      <c r="BE45" s="54"/>
      <c r="BF45" s="44"/>
      <c r="BG45" s="44"/>
      <c r="BH45" s="44"/>
      <c r="BI45" s="54"/>
      <c r="BJ45" s="44"/>
      <c r="BK45" s="44"/>
      <c r="BL45" s="44"/>
      <c r="BM45" s="54"/>
      <c r="BN45" s="44"/>
      <c r="BO45" s="44"/>
      <c r="BP45" s="44"/>
      <c r="BQ45" s="54"/>
      <c r="BR45" s="44"/>
      <c r="BS45" s="44"/>
      <c r="BT45" s="44"/>
      <c r="BU45" s="54"/>
      <c r="BV45" s="44"/>
      <c r="BW45" s="44"/>
      <c r="BX45" s="44"/>
      <c r="BY45" s="54"/>
      <c r="BZ45" s="44"/>
      <c r="CA45" s="44"/>
      <c r="CB45" s="44"/>
      <c r="CC45" s="54"/>
      <c r="CD45" s="44"/>
      <c r="CE45" s="44"/>
      <c r="CF45" s="44"/>
      <c r="CG45" s="54"/>
      <c r="CH45" s="44"/>
      <c r="CI45" s="44"/>
      <c r="CJ45" s="44"/>
      <c r="CK45" s="54"/>
      <c r="CL45" s="44"/>
      <c r="CM45" s="44"/>
      <c r="CN45" s="44"/>
      <c r="CO45" s="54"/>
      <c r="CP45" s="44"/>
      <c r="CQ45" s="44"/>
      <c r="CR45" s="44"/>
      <c r="CS45" s="54"/>
      <c r="CT45" s="44"/>
      <c r="CU45" s="44"/>
      <c r="CV45" s="44"/>
      <c r="CW45" s="54"/>
      <c r="CX45" s="44"/>
      <c r="CY45" s="44"/>
      <c r="CZ45" s="44"/>
      <c r="DA45" s="54"/>
      <c r="DB45" s="44"/>
      <c r="DC45" s="44"/>
      <c r="DD45" s="44"/>
      <c r="DE45" s="54"/>
      <c r="DF45" s="44"/>
      <c r="DG45" s="44"/>
      <c r="DH45" s="44"/>
      <c r="DI45" s="54"/>
      <c r="DJ45" s="44"/>
      <c r="DK45" s="44"/>
      <c r="DL45" s="44"/>
      <c r="DM45" s="54"/>
      <c r="DN45" s="44"/>
      <c r="DO45" s="44"/>
      <c r="DP45" s="44"/>
      <c r="DQ45" s="54"/>
      <c r="DR45" s="44"/>
      <c r="DS45" s="44"/>
      <c r="DT45" s="44"/>
      <c r="DU45" s="54"/>
      <c r="DV45" s="44"/>
      <c r="DW45" s="44"/>
      <c r="DX45" s="44"/>
      <c r="DY45" s="54"/>
      <c r="DZ45" s="44"/>
      <c r="EA45" s="44"/>
      <c r="EB45" s="44"/>
      <c r="EC45" s="54"/>
      <c r="ED45" s="44"/>
      <c r="EE45" s="44"/>
      <c r="EF45" s="44"/>
      <c r="EG45" s="54"/>
      <c r="EH45" s="44"/>
      <c r="EI45" s="44"/>
      <c r="EJ45" s="44"/>
      <c r="EK45" s="54"/>
      <c r="EL45" s="44"/>
      <c r="EM45" s="44"/>
      <c r="EN45" s="44"/>
      <c r="EO45" s="54"/>
      <c r="EP45" s="44"/>
      <c r="EQ45" s="44"/>
      <c r="ER45" s="44"/>
      <c r="ES45" s="54"/>
      <c r="ET45" s="44"/>
      <c r="EU45" s="44"/>
      <c r="EV45" s="44"/>
      <c r="EW45" s="54"/>
      <c r="EX45" s="44"/>
      <c r="EY45" s="44"/>
      <c r="EZ45" s="44"/>
      <c r="FA45" s="54"/>
      <c r="FB45" s="44"/>
      <c r="FC45" s="44"/>
      <c r="FD45" s="44"/>
      <c r="FE45" s="54"/>
      <c r="FF45" s="44"/>
      <c r="FG45" s="44"/>
      <c r="FH45" s="44"/>
      <c r="FI45" s="54"/>
      <c r="FJ45" s="44"/>
      <c r="FK45" s="44"/>
      <c r="FL45" s="44"/>
      <c r="FM45" s="54"/>
      <c r="FN45" s="44"/>
      <c r="FO45" s="44"/>
      <c r="FP45" s="44"/>
      <c r="FQ45" s="54"/>
      <c r="FR45" s="44"/>
      <c r="FS45" s="44"/>
      <c r="FT45" s="44"/>
      <c r="FU45" s="54"/>
      <c r="FV45" s="44"/>
      <c r="FW45" s="44"/>
      <c r="FX45" s="44"/>
      <c r="FY45" s="54"/>
      <c r="FZ45" s="44"/>
      <c r="GA45" s="44"/>
      <c r="GB45" s="44"/>
      <c r="GC45" s="54"/>
      <c r="GD45" s="44"/>
      <c r="GE45" s="44"/>
      <c r="GF45" s="44"/>
      <c r="GG45" s="54"/>
      <c r="GH45" s="44"/>
      <c r="GI45" s="44"/>
      <c r="GJ45" s="44"/>
      <c r="GK45" s="54"/>
      <c r="GL45" s="44"/>
      <c r="GM45" s="44"/>
      <c r="GN45" s="44"/>
      <c r="GO45" s="54"/>
      <c r="GP45" s="44"/>
      <c r="GQ45" s="44"/>
      <c r="GR45" s="44"/>
      <c r="GS45" s="54"/>
      <c r="GT45" s="44"/>
      <c r="GU45" s="44"/>
      <c r="GV45" s="44"/>
      <c r="GW45" s="54"/>
      <c r="GX45" s="44"/>
      <c r="GY45" s="44"/>
      <c r="GZ45" s="44"/>
      <c r="HA45" s="54"/>
      <c r="HB45" s="44"/>
      <c r="HC45" s="44"/>
      <c r="HD45" s="44"/>
      <c r="HE45" s="54"/>
      <c r="HF45" s="44"/>
      <c r="HG45" s="44"/>
      <c r="HH45" s="44"/>
      <c r="HI45" s="54"/>
      <c r="HJ45" s="44"/>
      <c r="HK45" s="44"/>
      <c r="HL45" s="44"/>
      <c r="HM45" s="54"/>
      <c r="HN45" s="44"/>
      <c r="HO45" s="44"/>
      <c r="HP45" s="44"/>
      <c r="HQ45" s="54"/>
      <c r="HR45" s="44"/>
      <c r="HS45" s="44"/>
      <c r="HT45" s="44"/>
      <c r="HU45" s="54"/>
      <c r="HV45" s="44"/>
      <c r="HW45" s="44"/>
      <c r="HX45" s="44"/>
      <c r="HY45" s="54"/>
      <c r="HZ45" s="44"/>
      <c r="IA45" s="44"/>
      <c r="IB45" s="44"/>
      <c r="IC45" s="54"/>
      <c r="ID45" s="44"/>
      <c r="IE45" s="44"/>
      <c r="IF45" s="44"/>
      <c r="IG45" s="54"/>
      <c r="IH45" s="44"/>
      <c r="II45" s="44"/>
      <c r="IJ45" s="44"/>
      <c r="IK45" s="54"/>
      <c r="IL45" s="44"/>
      <c r="IM45" s="44"/>
      <c r="IN45" s="44"/>
      <c r="IO45" s="54"/>
      <c r="IP45" s="44"/>
      <c r="IQ45" s="44"/>
      <c r="IR45" s="44"/>
      <c r="IS45" s="54"/>
      <c r="IT45" s="44"/>
      <c r="IU45" s="44"/>
      <c r="IV45" s="44"/>
    </row>
    <row r="46" spans="1:256" s="57" customFormat="1" ht="15" hidden="1" customHeight="1">
      <c r="A46" s="53" t="s">
        <v>157</v>
      </c>
      <c r="B46" s="298">
        <v>1149.94</v>
      </c>
      <c r="C46" s="298">
        <v>1168.3699999999999</v>
      </c>
      <c r="D46" s="298">
        <v>1148.74</v>
      </c>
      <c r="E46" s="298">
        <v>1128.01</v>
      </c>
      <c r="F46" s="298">
        <v>1174.45</v>
      </c>
      <c r="G46" s="502">
        <v>1224.17</v>
      </c>
      <c r="H46" s="503">
        <v>1219.0899999999999</v>
      </c>
      <c r="I46" s="503">
        <v>1191.44</v>
      </c>
      <c r="J46" s="79">
        <v>1178.3800000000001</v>
      </c>
      <c r="K46" s="79">
        <v>1134.4100000000001</v>
      </c>
      <c r="L46" s="79">
        <v>1137.2</v>
      </c>
      <c r="M46" s="79">
        <v>1158.75</v>
      </c>
      <c r="N46" s="48">
        <v>1167.54</v>
      </c>
      <c r="O46" s="44"/>
    </row>
    <row r="47" spans="1:256" s="57" customFormat="1" ht="15" hidden="1" customHeight="1">
      <c r="A47" s="53" t="s">
        <v>175</v>
      </c>
      <c r="B47" s="298">
        <v>1131</v>
      </c>
      <c r="C47" s="298">
        <v>1129.06</v>
      </c>
      <c r="D47" s="298">
        <v>1133.4000000000001</v>
      </c>
      <c r="E47" s="298">
        <v>1097.44</v>
      </c>
      <c r="F47" s="298">
        <v>1094.1099999999999</v>
      </c>
      <c r="G47" s="298">
        <v>1091.82</v>
      </c>
      <c r="H47" s="298">
        <v>1069.83</v>
      </c>
      <c r="I47" s="298">
        <v>1083.6400000000001</v>
      </c>
      <c r="J47" s="298">
        <v>1129.53</v>
      </c>
      <c r="K47" s="298">
        <v>1166.72</v>
      </c>
      <c r="L47" s="298">
        <v>1143.3699999999999</v>
      </c>
      <c r="M47" s="298">
        <v>1158.6500000000001</v>
      </c>
      <c r="N47" s="48">
        <v>1118.92</v>
      </c>
      <c r="O47" s="44"/>
    </row>
    <row r="48" spans="1:256" s="57" customFormat="1" ht="15" hidden="1" customHeight="1">
      <c r="A48" s="53" t="s">
        <v>176</v>
      </c>
      <c r="B48" s="298">
        <v>1157.04</v>
      </c>
      <c r="C48" s="298">
        <v>1134.31</v>
      </c>
      <c r="D48" s="298">
        <v>1136.8900000000001</v>
      </c>
      <c r="E48" s="298">
        <v>1146.6300000000001</v>
      </c>
      <c r="F48" s="298">
        <v>1165.52</v>
      </c>
      <c r="G48" s="298">
        <v>1176.8699999999999</v>
      </c>
      <c r="H48" s="298">
        <v>1154.52</v>
      </c>
      <c r="I48" s="298">
        <v>1142.74</v>
      </c>
      <c r="J48" s="298">
        <v>1135.74</v>
      </c>
      <c r="K48" s="298">
        <v>1117.73</v>
      </c>
      <c r="L48" s="298">
        <v>1098.1199999999999</v>
      </c>
      <c r="M48" s="254">
        <v>1087.5</v>
      </c>
      <c r="N48" s="252">
        <v>1137.8699999999999</v>
      </c>
      <c r="O48" s="44"/>
    </row>
    <row r="49" spans="1:15" s="57" customFormat="1" ht="15" hidden="1" customHeight="1">
      <c r="A49" s="53" t="s">
        <v>177</v>
      </c>
      <c r="B49" s="298">
        <v>1075.75</v>
      </c>
      <c r="C49" s="298">
        <v>1097.28</v>
      </c>
      <c r="D49" s="298">
        <v>1112.95</v>
      </c>
      <c r="E49" s="298">
        <v>1132.77</v>
      </c>
      <c r="F49" s="298">
        <v>1121.51</v>
      </c>
      <c r="G49" s="298">
        <v>1146.29</v>
      </c>
      <c r="H49" s="298">
        <v>1138.23</v>
      </c>
      <c r="I49" s="298">
        <v>1127.8800000000001</v>
      </c>
      <c r="J49" s="298">
        <v>1097.97</v>
      </c>
      <c r="K49" s="298">
        <v>1077.21</v>
      </c>
      <c r="L49" s="298">
        <v>1073.19</v>
      </c>
      <c r="M49" s="254">
        <v>1066.98</v>
      </c>
      <c r="N49" s="252">
        <v>1112.78</v>
      </c>
      <c r="O49" s="44"/>
    </row>
    <row r="50" spans="1:15" s="57" customFormat="1" ht="15" hidden="1" customHeight="1">
      <c r="A50" s="53" t="s">
        <v>161</v>
      </c>
      <c r="B50" s="252">
        <v>1075.1400000000001</v>
      </c>
      <c r="C50" s="252">
        <v>1081.76</v>
      </c>
      <c r="D50" s="252">
        <v>1081.33</v>
      </c>
      <c r="E50" s="252">
        <v>1054.74</v>
      </c>
      <c r="F50" s="252">
        <v>1035</v>
      </c>
      <c r="G50" s="79">
        <v>1029.29</v>
      </c>
      <c r="H50" s="298">
        <v>1029.8699999999999</v>
      </c>
      <c r="I50" s="298">
        <v>1035.3599999999999</v>
      </c>
      <c r="J50" s="298">
        <v>1043.32</v>
      </c>
      <c r="K50" s="298">
        <v>1070.6199999999999</v>
      </c>
      <c r="L50" s="298">
        <v>1105.78</v>
      </c>
      <c r="M50" s="298">
        <v>1115.0999999999999</v>
      </c>
      <c r="N50" s="252">
        <v>1063.49</v>
      </c>
      <c r="O50" s="44"/>
    </row>
    <row r="51" spans="1:15" s="57" customFormat="1" ht="15" hidden="1" customHeight="1">
      <c r="A51" s="53" t="s">
        <v>162</v>
      </c>
      <c r="B51" s="79">
        <v>1099.49</v>
      </c>
      <c r="C51" s="79">
        <v>1109.0999999999999</v>
      </c>
      <c r="D51" s="79">
        <v>1123.42</v>
      </c>
      <c r="E51" s="79">
        <v>1099.29</v>
      </c>
      <c r="F51" s="79">
        <v>1101.9100000000001</v>
      </c>
      <c r="G51" s="79">
        <v>1123.04</v>
      </c>
      <c r="H51" s="298">
        <v>1154.3699999999999</v>
      </c>
      <c r="I51" s="390">
        <v>1190.6199999999999</v>
      </c>
      <c r="J51" s="390">
        <v>1196.31</v>
      </c>
      <c r="K51" s="390">
        <v>1159.3800000000001</v>
      </c>
      <c r="L51" s="390">
        <v>1163.21</v>
      </c>
      <c r="M51" s="254">
        <v>1183.68</v>
      </c>
      <c r="N51" s="252">
        <v>1142.53</v>
      </c>
      <c r="O51" s="44"/>
    </row>
    <row r="52" spans="1:15" s="57" customFormat="1" ht="15" hidden="1" customHeight="1">
      <c r="A52" s="53" t="s">
        <v>163</v>
      </c>
      <c r="B52" s="79">
        <v>1213.3900000000001</v>
      </c>
      <c r="C52" s="79">
        <v>1229.24</v>
      </c>
      <c r="D52" s="79">
        <v>1199.81</v>
      </c>
      <c r="E52" s="79">
        <v>1158.71</v>
      </c>
      <c r="F52" s="79">
        <v>1182.94</v>
      </c>
      <c r="G52" s="79">
        <v>1181.9100000000001</v>
      </c>
      <c r="H52" s="298">
        <v>1155.25</v>
      </c>
      <c r="I52" s="390">
        <v>1122.52</v>
      </c>
      <c r="J52" s="390">
        <v>1118.3</v>
      </c>
      <c r="K52" s="390">
        <v>1136.26</v>
      </c>
      <c r="L52" s="390">
        <v>1172.97</v>
      </c>
      <c r="M52" s="254">
        <v>1193.81</v>
      </c>
      <c r="N52" s="252">
        <v>1171.83</v>
      </c>
      <c r="O52" s="44"/>
    </row>
    <row r="53" spans="1:15" s="57" customFormat="1" ht="15" hidden="1" customHeight="1">
      <c r="A53" s="53" t="s">
        <v>164</v>
      </c>
      <c r="B53" s="79">
        <v>1196.67</v>
      </c>
      <c r="C53" s="388">
        <v>1156.0899999999999</v>
      </c>
      <c r="D53" s="388">
        <v>1145.8399999999999</v>
      </c>
      <c r="E53" s="388">
        <v>1143.77</v>
      </c>
      <c r="F53" s="388">
        <v>1136.25</v>
      </c>
      <c r="G53" s="388">
        <v>1141.05</v>
      </c>
      <c r="H53" s="388">
        <v>1145.48</v>
      </c>
      <c r="I53" s="388">
        <v>1141.82</v>
      </c>
      <c r="J53" s="388">
        <v>1142.6300000000001</v>
      </c>
      <c r="K53" s="388">
        <v>1142.5999999999999</v>
      </c>
      <c r="L53" s="388">
        <v>1115.82</v>
      </c>
      <c r="M53" s="252">
        <v>1096.3699999999999</v>
      </c>
      <c r="N53" s="252">
        <v>1141.8699999999999</v>
      </c>
      <c r="O53" s="44"/>
    </row>
    <row r="54" spans="1:15" s="57" customFormat="1" ht="15" hidden="1" customHeight="1">
      <c r="A54" s="53" t="s">
        <v>165</v>
      </c>
      <c r="B54" s="79">
        <v>1077.0999999999999</v>
      </c>
      <c r="C54" s="388">
        <v>1090.1099999999999</v>
      </c>
      <c r="D54" s="388">
        <v>1082.32</v>
      </c>
      <c r="E54" s="388">
        <v>1078.1600000000001</v>
      </c>
      <c r="F54" s="388">
        <v>1086.8800000000001</v>
      </c>
      <c r="G54" s="388">
        <v>1103.46</v>
      </c>
      <c r="H54" s="388">
        <v>1133.75</v>
      </c>
      <c r="I54" s="388">
        <v>1132.08</v>
      </c>
      <c r="J54" s="388">
        <v>1131.54</v>
      </c>
      <c r="K54" s="388">
        <v>1141.83</v>
      </c>
      <c r="L54" s="388">
        <v>1139.58</v>
      </c>
      <c r="M54" s="388">
        <v>1133.8499999999999</v>
      </c>
      <c r="N54" s="252">
        <v>1111.03</v>
      </c>
      <c r="O54" s="44"/>
    </row>
    <row r="55" spans="1:15" s="57" customFormat="1" ht="15" hidden="1" customHeight="1">
      <c r="A55" s="497" t="s">
        <v>166</v>
      </c>
      <c r="B55" s="52">
        <v>1132.93</v>
      </c>
      <c r="C55" s="494">
        <v>1133.4100000000001</v>
      </c>
      <c r="D55" s="494">
        <v>1141.76</v>
      </c>
      <c r="E55" s="494">
        <v>1152.08</v>
      </c>
      <c r="F55" s="494">
        <v>1194.83</v>
      </c>
      <c r="G55" s="494">
        <v>1187.0899999999999</v>
      </c>
      <c r="H55" s="494">
        <v>1186.77</v>
      </c>
      <c r="I55" s="494">
        <v>1220.77</v>
      </c>
      <c r="J55" s="494">
        <v>1209.23</v>
      </c>
      <c r="K55" s="494">
        <v>1195.7</v>
      </c>
      <c r="L55" s="494">
        <v>1178.8499999999999</v>
      </c>
      <c r="M55" s="494">
        <v>1187.3</v>
      </c>
      <c r="N55" s="504">
        <v>1177.03</v>
      </c>
      <c r="O55" s="44"/>
    </row>
    <row r="56" spans="1:15" s="57" customFormat="1" ht="15" hidden="1" customHeight="1">
      <c r="A56" s="497" t="s">
        <v>178</v>
      </c>
      <c r="B56" s="52">
        <v>1175.6400000000001</v>
      </c>
      <c r="C56" s="494">
        <v>1205.44</v>
      </c>
      <c r="D56" s="494">
        <v>1231.99</v>
      </c>
      <c r="E56" s="494">
        <v>1237.19</v>
      </c>
      <c r="F56" s="494">
        <v>1240.67</v>
      </c>
      <c r="G56" s="494">
        <v>1221.82</v>
      </c>
      <c r="H56" s="494">
        <v>1210.5999999999999</v>
      </c>
      <c r="I56" s="494">
        <v>1198.44</v>
      </c>
      <c r="J56" s="494">
        <v>1190.31</v>
      </c>
      <c r="K56" s="494">
        <v>1155.8599999999999</v>
      </c>
      <c r="L56" s="494">
        <v>1127.67</v>
      </c>
      <c r="M56" s="494">
        <v>1105.82</v>
      </c>
      <c r="N56" s="504">
        <v>1191.57</v>
      </c>
      <c r="O56" s="44"/>
    </row>
    <row r="57" spans="1:15" s="57" customFormat="1" ht="15" customHeight="1">
      <c r="A57" s="53" t="s">
        <v>179</v>
      </c>
      <c r="B57" s="79">
        <v>1108.21</v>
      </c>
      <c r="C57" s="79">
        <v>1122.56</v>
      </c>
      <c r="D57" s="79">
        <v>1142.04</v>
      </c>
      <c r="E57" s="79">
        <v>1130.33</v>
      </c>
      <c r="F57" s="79">
        <v>1134.24</v>
      </c>
      <c r="G57" s="79">
        <v>1132.23</v>
      </c>
      <c r="H57" s="79">
        <v>1155.1400000000001</v>
      </c>
      <c r="I57" s="79">
        <v>1171.67</v>
      </c>
      <c r="J57" s="79">
        <v>1180.95</v>
      </c>
      <c r="K57" s="79">
        <v>1194.3599999999999</v>
      </c>
      <c r="L57" s="388">
        <v>1194.45</v>
      </c>
      <c r="M57" s="526">
        <v>1195.26</v>
      </c>
      <c r="N57" s="388">
        <v>1155.58</v>
      </c>
      <c r="O57" s="517"/>
    </row>
    <row r="58" spans="1:15" ht="15" customHeight="1">
      <c r="A58" s="58" t="s">
        <v>169</v>
      </c>
      <c r="B58" s="518">
        <v>1205.6600000000001</v>
      </c>
      <c r="C58" s="518">
        <v>1210.04</v>
      </c>
      <c r="D58" s="518">
        <v>1232.94</v>
      </c>
      <c r="E58" s="518">
        <v>1244.3699999999999</v>
      </c>
      <c r="F58" s="518">
        <v>1282.29</v>
      </c>
      <c r="G58" s="401">
        <v>1289.82</v>
      </c>
      <c r="H58" s="401">
        <v>1320.16</v>
      </c>
      <c r="I58" s="610">
        <v>1331.33</v>
      </c>
      <c r="J58" s="479">
        <v>1405.18</v>
      </c>
      <c r="K58" s="527"/>
      <c r="L58" s="527"/>
      <c r="M58" s="527"/>
      <c r="N58" s="389">
        <f>AVERAGE(B58:J58)</f>
        <v>1280.1988888888891</v>
      </c>
    </row>
    <row r="59" spans="1:15" ht="15" customHeight="1">
      <c r="A59" s="505" t="s">
        <v>180</v>
      </c>
      <c r="B59" s="200">
        <f>B58-M57</f>
        <v>10.400000000000091</v>
      </c>
      <c r="C59" s="200">
        <f t="shared" ref="C59:I59" si="2">C58-B58</f>
        <v>4.3799999999998818</v>
      </c>
      <c r="D59" s="200">
        <f t="shared" si="2"/>
        <v>22.900000000000091</v>
      </c>
      <c r="E59" s="200">
        <f t="shared" si="2"/>
        <v>11.429999999999836</v>
      </c>
      <c r="F59" s="200">
        <f t="shared" si="2"/>
        <v>37.920000000000073</v>
      </c>
      <c r="G59" s="200">
        <f t="shared" si="2"/>
        <v>7.5299999999999727</v>
      </c>
      <c r="H59" s="200">
        <f t="shared" si="2"/>
        <v>30.340000000000146</v>
      </c>
      <c r="I59" s="200">
        <f t="shared" si="2"/>
        <v>11.169999999999845</v>
      </c>
      <c r="J59" s="200">
        <f>J58-I58</f>
        <v>73.850000000000136</v>
      </c>
      <c r="K59" s="200"/>
      <c r="L59" s="200"/>
      <c r="M59" s="200"/>
      <c r="N59" s="51"/>
    </row>
    <row r="60" spans="1:15" s="57" customFormat="1" ht="18.75" customHeight="1">
      <c r="A60" s="61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59"/>
      <c r="O60" s="44"/>
    </row>
    <row r="61" spans="1:15" ht="15" customHeight="1">
      <c r="A61" s="54" t="s">
        <v>181</v>
      </c>
      <c r="E61" s="75"/>
      <c r="F61" s="75"/>
      <c r="G61" s="54"/>
      <c r="H61" s="60"/>
      <c r="I61" s="54"/>
      <c r="L61" s="75"/>
      <c r="M61" s="104"/>
    </row>
    <row r="62" spans="1:15" s="51" customFormat="1" ht="15" customHeight="1">
      <c r="A62" s="55" t="s">
        <v>122</v>
      </c>
      <c r="B62" s="56" t="s">
        <v>123</v>
      </c>
      <c r="C62" s="56" t="s">
        <v>182</v>
      </c>
      <c r="D62" s="56" t="s">
        <v>183</v>
      </c>
      <c r="E62" s="76" t="s">
        <v>126</v>
      </c>
      <c r="F62" s="76" t="s">
        <v>127</v>
      </c>
      <c r="G62" s="56" t="s">
        <v>128</v>
      </c>
      <c r="H62" s="56" t="s">
        <v>129</v>
      </c>
      <c r="I62" s="56" t="s">
        <v>130</v>
      </c>
      <c r="J62" s="56" t="s">
        <v>184</v>
      </c>
      <c r="K62" s="56" t="s">
        <v>132</v>
      </c>
      <c r="L62" s="76" t="s">
        <v>133</v>
      </c>
      <c r="M62" s="56" t="s">
        <v>134</v>
      </c>
      <c r="N62" s="56" t="s">
        <v>135</v>
      </c>
      <c r="O62" s="44"/>
    </row>
    <row r="63" spans="1:15" ht="15" hidden="1" customHeight="1">
      <c r="A63" s="53" t="s">
        <v>152</v>
      </c>
      <c r="B63" s="39">
        <v>1038.23</v>
      </c>
      <c r="C63" s="39">
        <v>1022.43</v>
      </c>
      <c r="D63" s="39">
        <v>1007.49</v>
      </c>
      <c r="E63" s="101">
        <v>1010.94</v>
      </c>
      <c r="F63" s="101">
        <v>1002.21</v>
      </c>
      <c r="G63" s="39">
        <v>1010.87</v>
      </c>
      <c r="H63" s="39">
        <v>1037.44</v>
      </c>
      <c r="I63" s="39">
        <v>1021.17</v>
      </c>
      <c r="J63" s="39">
        <v>1029.33</v>
      </c>
      <c r="K63" s="40">
        <v>1046.25</v>
      </c>
      <c r="L63" s="77">
        <v>1041.43</v>
      </c>
      <c r="M63" s="40">
        <v>1024.1500000000001</v>
      </c>
      <c r="N63" s="39">
        <f>AVERAGE(B63:M63)</f>
        <v>1024.3283333333331</v>
      </c>
    </row>
    <row r="64" spans="1:15" ht="15" hidden="1" customHeight="1">
      <c r="A64" s="53" t="s">
        <v>185</v>
      </c>
      <c r="B64" s="39">
        <v>987.03</v>
      </c>
      <c r="C64" s="39">
        <v>970.22</v>
      </c>
      <c r="D64" s="39">
        <v>975.09</v>
      </c>
      <c r="E64" s="101">
        <v>954.44</v>
      </c>
      <c r="F64" s="101">
        <v>941.4</v>
      </c>
      <c r="G64" s="39">
        <v>955.16</v>
      </c>
      <c r="H64" s="39">
        <v>950.15</v>
      </c>
      <c r="I64" s="39">
        <v>960.72</v>
      </c>
      <c r="J64" s="39">
        <v>953.68</v>
      </c>
      <c r="K64" s="40">
        <v>954.23</v>
      </c>
      <c r="L64" s="77">
        <v>936.22</v>
      </c>
      <c r="M64" s="40">
        <v>925.75</v>
      </c>
      <c r="N64" s="39">
        <f>AVERAGE(B64:M64)</f>
        <v>955.34083333333319</v>
      </c>
    </row>
    <row r="65" spans="1:15" s="60" customFormat="1" ht="15" hidden="1" customHeight="1">
      <c r="A65" s="49" t="s">
        <v>154</v>
      </c>
      <c r="B65" s="41">
        <v>936.36</v>
      </c>
      <c r="C65" s="41">
        <v>937.02</v>
      </c>
      <c r="D65" s="41">
        <v>943.26</v>
      </c>
      <c r="E65" s="43">
        <v>931.5</v>
      </c>
      <c r="F65" s="43">
        <v>927.91</v>
      </c>
      <c r="G65" s="41">
        <v>928.32</v>
      </c>
      <c r="H65" s="41">
        <v>918.85</v>
      </c>
      <c r="I65" s="43">
        <v>933.8</v>
      </c>
      <c r="J65" s="41">
        <v>932.41</v>
      </c>
      <c r="K65" s="41">
        <v>915.86</v>
      </c>
      <c r="L65" s="43">
        <v>916.98</v>
      </c>
      <c r="M65" s="41">
        <v>930.24</v>
      </c>
      <c r="N65" s="42">
        <f>AVERAGE(B65:M65)</f>
        <v>929.37583333333339</v>
      </c>
      <c r="O65" s="44"/>
    </row>
    <row r="66" spans="1:15" ht="15" hidden="1" customHeight="1">
      <c r="A66" s="49" t="s">
        <v>155</v>
      </c>
      <c r="B66" s="41">
        <v>942.39</v>
      </c>
      <c r="C66" s="41">
        <v>944.69</v>
      </c>
      <c r="D66" s="41">
        <v>979.86</v>
      </c>
      <c r="E66" s="43">
        <v>986.66</v>
      </c>
      <c r="F66" s="43">
        <v>1036.73</v>
      </c>
      <c r="G66" s="41">
        <v>1029.27</v>
      </c>
      <c r="H66" s="41">
        <v>1019.12</v>
      </c>
      <c r="I66" s="41">
        <v>1041.54</v>
      </c>
      <c r="J66" s="41">
        <v>1130.4000000000001</v>
      </c>
      <c r="K66" s="41">
        <v>1326.92</v>
      </c>
      <c r="L66" s="41">
        <v>1390.09</v>
      </c>
      <c r="M66" s="41">
        <v>1373.84</v>
      </c>
      <c r="N66" s="41">
        <v>1102.5899999999999</v>
      </c>
    </row>
    <row r="67" spans="1:15" s="60" customFormat="1" ht="15" hidden="1" customHeight="1">
      <c r="A67" s="47" t="s">
        <v>174</v>
      </c>
      <c r="B67" s="77">
        <v>1346.1</v>
      </c>
      <c r="C67" s="77">
        <v>1429.46</v>
      </c>
      <c r="D67" s="77">
        <v>1461.98</v>
      </c>
      <c r="E67" s="77">
        <v>1341.9</v>
      </c>
      <c r="F67" s="77">
        <v>1258.71</v>
      </c>
      <c r="G67" s="40">
        <v>1261.3499999999999</v>
      </c>
      <c r="H67" s="77">
        <v>1263.97</v>
      </c>
      <c r="I67" s="40">
        <v>1238.4000000000001</v>
      </c>
      <c r="J67" s="40">
        <v>1219.1500000000001</v>
      </c>
      <c r="K67" s="77">
        <v>1175.25</v>
      </c>
      <c r="L67" s="77">
        <v>1164.23</v>
      </c>
      <c r="M67" s="77">
        <v>1166.45</v>
      </c>
      <c r="N67" s="40">
        <v>1276.4000000000001</v>
      </c>
      <c r="O67" s="44"/>
    </row>
    <row r="68" spans="1:15" ht="15" hidden="1" customHeight="1">
      <c r="A68" s="47" t="s">
        <v>157</v>
      </c>
      <c r="B68" s="77">
        <v>1138.82</v>
      </c>
      <c r="C68" s="77">
        <v>1157.08</v>
      </c>
      <c r="D68" s="77">
        <v>1137.6400000000001</v>
      </c>
      <c r="E68" s="77">
        <v>1117.1099999999999</v>
      </c>
      <c r="F68" s="77">
        <v>1163.1099999999999</v>
      </c>
      <c r="G68" s="77">
        <v>1212.33</v>
      </c>
      <c r="H68" s="77">
        <v>1207.3</v>
      </c>
      <c r="I68" s="77">
        <v>1179.92</v>
      </c>
      <c r="J68" s="77">
        <v>1167.01</v>
      </c>
      <c r="K68" s="77">
        <v>1123.45</v>
      </c>
      <c r="L68" s="77">
        <v>1126.2</v>
      </c>
      <c r="M68" s="77">
        <v>1147.55</v>
      </c>
      <c r="N68" s="40">
        <v>1156.26</v>
      </c>
    </row>
    <row r="69" spans="1:15" ht="15" hidden="1" customHeight="1">
      <c r="A69" s="47" t="s">
        <v>158</v>
      </c>
      <c r="B69" s="77">
        <v>1120.07</v>
      </c>
      <c r="C69" s="77">
        <v>1118.1400000000001</v>
      </c>
      <c r="D69" s="77">
        <v>1122.45</v>
      </c>
      <c r="E69" s="77">
        <v>1086.8399999999999</v>
      </c>
      <c r="F69" s="77">
        <v>1083.54</v>
      </c>
      <c r="G69" s="77">
        <v>1081.27</v>
      </c>
      <c r="H69" s="77">
        <v>1059.5</v>
      </c>
      <c r="I69" s="77">
        <v>1073.17</v>
      </c>
      <c r="J69" s="77">
        <v>1118.6099999999999</v>
      </c>
      <c r="K69" s="77">
        <v>1155.45</v>
      </c>
      <c r="L69" s="77">
        <v>1132.31</v>
      </c>
      <c r="M69" s="77">
        <v>1147.45</v>
      </c>
      <c r="N69" s="40">
        <v>1108.1099999999999</v>
      </c>
    </row>
    <row r="70" spans="1:15" ht="15" hidden="1" customHeight="1">
      <c r="A70" s="47" t="s">
        <v>159</v>
      </c>
      <c r="B70" s="77">
        <v>1145.8499999999999</v>
      </c>
      <c r="C70" s="77">
        <v>1123.3499999999999</v>
      </c>
      <c r="D70" s="77">
        <v>1125.9000000000001</v>
      </c>
      <c r="E70" s="77">
        <v>1135.55</v>
      </c>
      <c r="F70" s="77">
        <v>1154.27</v>
      </c>
      <c r="G70" s="77">
        <v>1165.51</v>
      </c>
      <c r="H70" s="77">
        <v>1143.3599999999999</v>
      </c>
      <c r="I70" s="77">
        <v>1131.69</v>
      </c>
      <c r="J70" s="77">
        <v>1124.78</v>
      </c>
      <c r="K70" s="77">
        <v>1106.93</v>
      </c>
      <c r="L70" s="77">
        <v>1087.52</v>
      </c>
      <c r="M70" s="253">
        <v>1076.97</v>
      </c>
      <c r="N70" s="40">
        <v>1126.8800000000001</v>
      </c>
    </row>
    <row r="71" spans="1:15" ht="15" hidden="1" customHeight="1">
      <c r="A71" s="47" t="s">
        <v>160</v>
      </c>
      <c r="B71" s="253">
        <v>1065.3499999999999</v>
      </c>
      <c r="C71" s="253">
        <v>1086.68</v>
      </c>
      <c r="D71" s="253">
        <v>1102.2</v>
      </c>
      <c r="E71" s="253">
        <v>1121.83</v>
      </c>
      <c r="F71" s="253">
        <v>1110.67</v>
      </c>
      <c r="G71" s="253">
        <v>1135.21</v>
      </c>
      <c r="H71" s="253">
        <v>1127.23</v>
      </c>
      <c r="I71" s="253">
        <v>1116.98</v>
      </c>
      <c r="J71" s="253">
        <v>1087.3499999999999</v>
      </c>
      <c r="K71" s="254">
        <v>1066.8</v>
      </c>
      <c r="L71" s="254">
        <v>1062.82</v>
      </c>
      <c r="M71" s="253">
        <v>1056.67</v>
      </c>
      <c r="N71" s="40">
        <v>1095.04</v>
      </c>
    </row>
    <row r="72" spans="1:15" ht="15" hidden="1" customHeight="1">
      <c r="A72" s="47" t="s">
        <v>161</v>
      </c>
      <c r="B72" s="252">
        <v>1064.75</v>
      </c>
      <c r="C72" s="252">
        <v>1071.3</v>
      </c>
      <c r="D72" s="252">
        <v>1070.8900000000001</v>
      </c>
      <c r="E72" s="252">
        <v>1044.55</v>
      </c>
      <c r="F72" s="252">
        <v>1024.99</v>
      </c>
      <c r="G72" s="79">
        <v>1019.36</v>
      </c>
      <c r="H72" s="77">
        <v>1019.93</v>
      </c>
      <c r="I72" s="77">
        <v>1025.3599999999999</v>
      </c>
      <c r="J72" s="77">
        <v>1033.24</v>
      </c>
      <c r="K72" s="298">
        <v>1060.28</v>
      </c>
      <c r="L72" s="298">
        <v>1095.0999999999999</v>
      </c>
      <c r="M72" s="77">
        <v>1104.33</v>
      </c>
      <c r="N72" s="253">
        <v>1053.22</v>
      </c>
    </row>
    <row r="73" spans="1:15" ht="15" hidden="1" customHeight="1">
      <c r="A73" s="47" t="s">
        <v>162</v>
      </c>
      <c r="B73" s="79">
        <v>1088.8599999999999</v>
      </c>
      <c r="C73" s="79">
        <v>1098.4000000000001</v>
      </c>
      <c r="D73" s="79">
        <v>1112.57</v>
      </c>
      <c r="E73" s="79">
        <v>1088.6600000000001</v>
      </c>
      <c r="F73" s="79">
        <v>1091.27</v>
      </c>
      <c r="G73" s="79">
        <v>1112.2</v>
      </c>
      <c r="H73" s="77">
        <v>1143.22</v>
      </c>
      <c r="I73" s="392">
        <v>1179.0999999999999</v>
      </c>
      <c r="J73" s="392">
        <v>1184.76</v>
      </c>
      <c r="K73" s="390">
        <v>1148.18</v>
      </c>
      <c r="L73" s="390">
        <v>1151.97</v>
      </c>
      <c r="M73" s="253">
        <v>1172.24</v>
      </c>
      <c r="N73" s="253">
        <v>1131.49</v>
      </c>
    </row>
    <row r="74" spans="1:15" ht="15" hidden="1" customHeight="1">
      <c r="A74" s="47" t="s">
        <v>163</v>
      </c>
      <c r="B74" s="79">
        <v>1201.67</v>
      </c>
      <c r="C74" s="79">
        <v>1217.3499999999999</v>
      </c>
      <c r="D74" s="79">
        <v>1188.21</v>
      </c>
      <c r="E74" s="79">
        <v>1147.51</v>
      </c>
      <c r="F74" s="79">
        <v>1171.51</v>
      </c>
      <c r="G74" s="79">
        <v>1170.5</v>
      </c>
      <c r="H74" s="77">
        <v>1144.0899999999999</v>
      </c>
      <c r="I74" s="392">
        <v>1111.68</v>
      </c>
      <c r="J74" s="392">
        <v>1107.49</v>
      </c>
      <c r="K74" s="390">
        <v>1125.28</v>
      </c>
      <c r="L74" s="390">
        <v>1161.6400000000001</v>
      </c>
      <c r="M74" s="253">
        <v>1182.28</v>
      </c>
      <c r="N74" s="253">
        <v>1160.5</v>
      </c>
    </row>
    <row r="75" spans="1:15" ht="15" hidden="1" customHeight="1">
      <c r="A75" s="47" t="s">
        <v>164</v>
      </c>
      <c r="B75" s="79">
        <v>1185.0999999999999</v>
      </c>
      <c r="C75" s="388">
        <v>1144.92</v>
      </c>
      <c r="D75" s="388">
        <v>1134.77</v>
      </c>
      <c r="E75" s="388">
        <v>1132.73</v>
      </c>
      <c r="F75" s="388">
        <v>1125.28</v>
      </c>
      <c r="G75" s="388">
        <v>1130.04</v>
      </c>
      <c r="H75" s="388">
        <v>1134.4000000000001</v>
      </c>
      <c r="I75" s="388">
        <v>1130.79</v>
      </c>
      <c r="J75" s="388">
        <v>1131.5899999999999</v>
      </c>
      <c r="K75" s="388">
        <v>1131.57</v>
      </c>
      <c r="L75" s="388">
        <v>1105.04</v>
      </c>
      <c r="M75" s="388">
        <v>1085.78</v>
      </c>
      <c r="N75" s="388">
        <v>1130.8399999999999</v>
      </c>
    </row>
    <row r="76" spans="1:15" ht="15" hidden="1" customHeight="1">
      <c r="A76" s="47" t="s">
        <v>165</v>
      </c>
      <c r="B76" s="79">
        <v>1066.7</v>
      </c>
      <c r="C76" s="388">
        <v>1079.58</v>
      </c>
      <c r="D76" s="388">
        <v>1071.8900000000001</v>
      </c>
      <c r="E76" s="388">
        <v>1067.76</v>
      </c>
      <c r="F76" s="388">
        <v>1076.3900000000001</v>
      </c>
      <c r="G76" s="388">
        <v>1092.8</v>
      </c>
      <c r="H76" s="388">
        <v>1122.8</v>
      </c>
      <c r="I76" s="388">
        <v>1121.1500000000001</v>
      </c>
      <c r="J76" s="388">
        <v>1120.5999999999999</v>
      </c>
      <c r="K76" s="388">
        <v>1130.81</v>
      </c>
      <c r="L76" s="388">
        <v>1128.58</v>
      </c>
      <c r="M76" s="388">
        <v>1122.9000000000001</v>
      </c>
      <c r="N76" s="388">
        <v>1100.3</v>
      </c>
    </row>
    <row r="77" spans="1:15" ht="15" hidden="1" customHeight="1">
      <c r="A77" s="49" t="s">
        <v>166</v>
      </c>
      <c r="B77" s="52">
        <v>1122</v>
      </c>
      <c r="C77" s="494">
        <v>1122.45</v>
      </c>
      <c r="D77" s="494">
        <v>1130.72</v>
      </c>
      <c r="E77" s="494">
        <v>1140.95</v>
      </c>
      <c r="F77" s="494">
        <v>1183.29</v>
      </c>
      <c r="G77" s="494">
        <v>1175.6199999999999</v>
      </c>
      <c r="H77" s="494">
        <v>1175.31</v>
      </c>
      <c r="I77" s="494">
        <v>1208.98</v>
      </c>
      <c r="J77" s="494">
        <v>1197.55</v>
      </c>
      <c r="K77" s="494">
        <v>1184.1300000000001</v>
      </c>
      <c r="L77" s="494">
        <v>1167.45</v>
      </c>
      <c r="M77" s="494">
        <v>1175.8399999999999</v>
      </c>
      <c r="N77" s="494">
        <v>1165.6500000000001</v>
      </c>
    </row>
    <row r="78" spans="1:15" ht="15" hidden="1" customHeight="1">
      <c r="A78" s="49" t="s">
        <v>167</v>
      </c>
      <c r="B78" s="52">
        <v>1164.28</v>
      </c>
      <c r="C78" s="494">
        <v>1193.79</v>
      </c>
      <c r="D78" s="494">
        <v>1220.0899999999999</v>
      </c>
      <c r="E78" s="494">
        <v>1225.23</v>
      </c>
      <c r="F78" s="494">
        <v>1228.67</v>
      </c>
      <c r="G78" s="494">
        <v>1210.01</v>
      </c>
      <c r="H78" s="494">
        <v>1198.9000000000001</v>
      </c>
      <c r="I78" s="494">
        <v>1186.8499999999999</v>
      </c>
      <c r="J78" s="494">
        <v>1178.8</v>
      </c>
      <c r="K78" s="494">
        <v>1144.68</v>
      </c>
      <c r="L78" s="494">
        <v>1116.76</v>
      </c>
      <c r="M78" s="494">
        <v>1095.1300000000001</v>
      </c>
      <c r="N78" s="494">
        <v>1180.05</v>
      </c>
      <c r="O78" s="75"/>
    </row>
    <row r="79" spans="1:15" ht="15" customHeight="1">
      <c r="A79" s="391" t="s">
        <v>168</v>
      </c>
      <c r="B79" s="401">
        <v>1097.49</v>
      </c>
      <c r="C79" s="401">
        <v>1111.72</v>
      </c>
      <c r="D79" s="401">
        <v>1131.02</v>
      </c>
      <c r="E79" s="401">
        <v>1119.4000000000001</v>
      </c>
      <c r="F79" s="401">
        <v>1123.28</v>
      </c>
      <c r="G79" s="401">
        <v>1121.3</v>
      </c>
      <c r="H79" s="401">
        <v>1143.98</v>
      </c>
      <c r="I79" s="401">
        <v>1160.3399999999999</v>
      </c>
      <c r="J79" s="401">
        <v>1169.54</v>
      </c>
      <c r="K79" s="401">
        <v>1182.82</v>
      </c>
      <c r="L79" s="519">
        <v>1182.9100000000001</v>
      </c>
      <c r="M79" s="518">
        <v>1183.7</v>
      </c>
      <c r="N79" s="519">
        <v>1144.42</v>
      </c>
      <c r="O79" s="517"/>
    </row>
    <row r="80" spans="1:15" ht="15" customHeight="1">
      <c r="A80" s="58" t="s">
        <v>169</v>
      </c>
      <c r="B80" s="518">
        <v>1194.01</v>
      </c>
      <c r="C80" s="518">
        <v>1198.3399999999999</v>
      </c>
      <c r="D80" s="518">
        <v>1221.03</v>
      </c>
      <c r="E80" s="518">
        <v>1232.3399999999999</v>
      </c>
      <c r="F80" s="518">
        <v>1269.8800000000001</v>
      </c>
      <c r="G80" s="401">
        <v>1277.3499999999999</v>
      </c>
      <c r="H80" s="401">
        <v>1307.4000000000001</v>
      </c>
      <c r="I80" s="610">
        <v>1318.44</v>
      </c>
      <c r="J80" s="479">
        <v>1391.59</v>
      </c>
      <c r="K80" s="527"/>
      <c r="L80" s="527"/>
      <c r="M80" s="527"/>
      <c r="N80" s="389">
        <f>AVERAGE(B80:J80)</f>
        <v>1267.8200000000002</v>
      </c>
    </row>
    <row r="81" spans="1:18" ht="15" customHeight="1">
      <c r="A81" s="370" t="s">
        <v>170</v>
      </c>
      <c r="B81" s="200">
        <f>B80-M79</f>
        <v>10.309999999999945</v>
      </c>
      <c r="C81" s="200">
        <f t="shared" ref="C81:I81" si="3">C80-B80</f>
        <v>4.3299999999999272</v>
      </c>
      <c r="D81" s="200">
        <f t="shared" si="3"/>
        <v>22.690000000000055</v>
      </c>
      <c r="E81" s="200">
        <f t="shared" si="3"/>
        <v>11.309999999999945</v>
      </c>
      <c r="F81" s="200">
        <f t="shared" si="3"/>
        <v>37.540000000000191</v>
      </c>
      <c r="G81" s="200">
        <f t="shared" si="3"/>
        <v>7.4699999999997999</v>
      </c>
      <c r="H81" s="200">
        <f t="shared" si="3"/>
        <v>30.050000000000182</v>
      </c>
      <c r="I81" s="200">
        <f t="shared" si="3"/>
        <v>11.039999999999964</v>
      </c>
      <c r="J81" s="200">
        <f>J80-I80</f>
        <v>73.149999999999864</v>
      </c>
      <c r="K81" s="200"/>
      <c r="L81" s="200"/>
      <c r="M81" s="200"/>
      <c r="N81" s="60"/>
    </row>
    <row r="82" spans="1:18" ht="18.75" customHeight="1"/>
    <row r="83" spans="1:18" ht="15" customHeight="1">
      <c r="A83" s="54" t="s">
        <v>186</v>
      </c>
      <c r="E83" s="75"/>
      <c r="F83" s="75"/>
      <c r="G83" s="54"/>
      <c r="H83" s="60"/>
      <c r="I83" s="54"/>
      <c r="L83" s="75"/>
      <c r="M83" s="104"/>
    </row>
    <row r="84" spans="1:18" s="51" customFormat="1" ht="15" customHeight="1">
      <c r="A84" s="55" t="s">
        <v>122</v>
      </c>
      <c r="B84" s="56" t="s">
        <v>123</v>
      </c>
      <c r="C84" s="56" t="s">
        <v>182</v>
      </c>
      <c r="D84" s="56" t="s">
        <v>183</v>
      </c>
      <c r="E84" s="76" t="s">
        <v>126</v>
      </c>
      <c r="F84" s="76" t="s">
        <v>127</v>
      </c>
      <c r="G84" s="56" t="s">
        <v>128</v>
      </c>
      <c r="H84" s="56" t="s">
        <v>129</v>
      </c>
      <c r="I84" s="56" t="s">
        <v>130</v>
      </c>
      <c r="J84" s="56" t="s">
        <v>184</v>
      </c>
      <c r="K84" s="56" t="s">
        <v>132</v>
      </c>
      <c r="L84" s="76" t="s">
        <v>133</v>
      </c>
      <c r="M84" s="56" t="s">
        <v>134</v>
      </c>
      <c r="N84" s="56" t="s">
        <v>135</v>
      </c>
      <c r="O84" s="44"/>
      <c r="P84" s="44"/>
      <c r="Q84" s="44"/>
      <c r="R84" s="44"/>
    </row>
    <row r="85" spans="1:18" ht="15" hidden="1" customHeight="1">
      <c r="A85" s="47" t="s">
        <v>165</v>
      </c>
      <c r="B85" s="79">
        <v>1299.57</v>
      </c>
      <c r="C85" s="388">
        <v>1332.23</v>
      </c>
      <c r="D85" s="388">
        <v>1322.89</v>
      </c>
      <c r="E85" s="388">
        <v>1311.84</v>
      </c>
      <c r="F85" s="388">
        <v>1271.8</v>
      </c>
      <c r="G85" s="388">
        <v>1261.76</v>
      </c>
      <c r="H85" s="388">
        <v>1298.3499999999999</v>
      </c>
      <c r="I85" s="388">
        <v>1282.56</v>
      </c>
      <c r="J85" s="388">
        <v>1304.74</v>
      </c>
      <c r="K85" s="388">
        <v>1299.55</v>
      </c>
      <c r="L85" s="388">
        <v>1282.44</v>
      </c>
      <c r="M85" s="388">
        <v>1277</v>
      </c>
      <c r="N85" s="388">
        <v>1298.6300000000001</v>
      </c>
    </row>
    <row r="86" spans="1:18" ht="15" hidden="1" customHeight="1">
      <c r="A86" s="49" t="s">
        <v>166</v>
      </c>
      <c r="B86" s="52">
        <v>1281.52</v>
      </c>
      <c r="C86" s="494">
        <v>1272.47</v>
      </c>
      <c r="D86" s="494">
        <v>1278.47</v>
      </c>
      <c r="E86" s="494">
        <v>1281.77</v>
      </c>
      <c r="F86" s="494">
        <v>1323.65</v>
      </c>
      <c r="G86" s="494">
        <v>1327.32</v>
      </c>
      <c r="H86" s="494">
        <v>1319.42</v>
      </c>
      <c r="I86" s="494">
        <v>1345.55</v>
      </c>
      <c r="J86" s="494">
        <v>1318.51</v>
      </c>
      <c r="K86" s="494">
        <v>1309.03</v>
      </c>
      <c r="L86" s="494">
        <v>1290.56</v>
      </c>
      <c r="M86" s="494">
        <v>1306.26</v>
      </c>
      <c r="N86" s="494">
        <v>1304.81</v>
      </c>
    </row>
    <row r="87" spans="1:18" ht="15" hidden="1" customHeight="1">
      <c r="A87" s="49" t="s">
        <v>167</v>
      </c>
      <c r="B87" s="52">
        <v>1293.7</v>
      </c>
      <c r="C87" s="494">
        <v>1302.33</v>
      </c>
      <c r="D87" s="494">
        <v>1350.35</v>
      </c>
      <c r="E87" s="494">
        <v>1331.71</v>
      </c>
      <c r="F87" s="494">
        <v>1338.74</v>
      </c>
      <c r="G87" s="494">
        <v>1361.77</v>
      </c>
      <c r="H87" s="494">
        <v>1372.98</v>
      </c>
      <c r="I87" s="494">
        <v>1403.36</v>
      </c>
      <c r="J87" s="494">
        <v>1391.02</v>
      </c>
      <c r="K87" s="494">
        <v>1347.55</v>
      </c>
      <c r="L87" s="494">
        <v>1320.66</v>
      </c>
      <c r="M87" s="494">
        <v>1331.75</v>
      </c>
      <c r="N87" s="494">
        <v>1345.99</v>
      </c>
      <c r="O87" s="75"/>
    </row>
    <row r="88" spans="1:18" ht="15" customHeight="1">
      <c r="A88" s="391" t="s">
        <v>168</v>
      </c>
      <c r="B88" s="401">
        <v>1336.31</v>
      </c>
      <c r="C88" s="401">
        <v>1344.6</v>
      </c>
      <c r="D88" s="401">
        <v>1346.74</v>
      </c>
      <c r="E88" s="401">
        <v>1338.47</v>
      </c>
      <c r="F88" s="401">
        <v>1363.91</v>
      </c>
      <c r="G88" s="401">
        <v>1351.94</v>
      </c>
      <c r="H88" s="401">
        <v>1364.13</v>
      </c>
      <c r="I88" s="401">
        <v>1365.63</v>
      </c>
      <c r="J88" s="401">
        <v>1378.19</v>
      </c>
      <c r="K88" s="401">
        <v>1372.24</v>
      </c>
      <c r="L88" s="519">
        <v>1350.43</v>
      </c>
      <c r="M88" s="518">
        <v>1338.19</v>
      </c>
      <c r="N88" s="519">
        <v>1352.79</v>
      </c>
      <c r="O88" s="517"/>
    </row>
    <row r="89" spans="1:18" ht="15" customHeight="1">
      <c r="A89" s="58" t="s">
        <v>169</v>
      </c>
      <c r="B89" s="518">
        <v>1353.2</v>
      </c>
      <c r="C89" s="518">
        <v>1359.89</v>
      </c>
      <c r="D89" s="518">
        <v>1345.33</v>
      </c>
      <c r="E89" s="518">
        <v>1334.08</v>
      </c>
      <c r="F89" s="518">
        <v>1342.43</v>
      </c>
      <c r="G89" s="401">
        <v>1348.96</v>
      </c>
      <c r="H89" s="401">
        <v>1332.91</v>
      </c>
      <c r="I89" s="610">
        <v>1334.53</v>
      </c>
      <c r="J89" s="479">
        <v>1377.09</v>
      </c>
      <c r="K89" s="527"/>
      <c r="L89" s="527"/>
      <c r="M89" s="527"/>
      <c r="N89" s="389">
        <f>AVERAGE(B89:J89)</f>
        <v>1347.6022222222225</v>
      </c>
    </row>
    <row r="90" spans="1:18" ht="15" customHeight="1">
      <c r="A90" s="370" t="s">
        <v>170</v>
      </c>
      <c r="B90" s="200">
        <f>B89-M88</f>
        <v>15.009999999999991</v>
      </c>
      <c r="C90" s="200">
        <f t="shared" ref="C90:I90" si="4">C89-B89</f>
        <v>6.6900000000000546</v>
      </c>
      <c r="D90" s="200">
        <f t="shared" si="4"/>
        <v>-14.560000000000173</v>
      </c>
      <c r="E90" s="200">
        <f t="shared" si="4"/>
        <v>-11.25</v>
      </c>
      <c r="F90" s="200">
        <f t="shared" si="4"/>
        <v>8.3500000000001364</v>
      </c>
      <c r="G90" s="200">
        <f t="shared" si="4"/>
        <v>6.5299999999999727</v>
      </c>
      <c r="H90" s="200">
        <f t="shared" si="4"/>
        <v>-16.049999999999955</v>
      </c>
      <c r="I90" s="200">
        <f t="shared" si="4"/>
        <v>1.6199999999998909</v>
      </c>
      <c r="J90" s="200">
        <f>J89-I89</f>
        <v>42.559999999999945</v>
      </c>
      <c r="K90" s="200"/>
      <c r="L90" s="200"/>
      <c r="M90" s="200"/>
      <c r="N90" s="60"/>
    </row>
    <row r="91" spans="1:18" ht="18.75" customHeight="1"/>
    <row r="92" spans="1:18" ht="15" customHeight="1">
      <c r="A92" s="54" t="s">
        <v>187</v>
      </c>
    </row>
    <row r="93" spans="1:18" ht="15" customHeight="1">
      <c r="A93" s="55" t="s">
        <v>122</v>
      </c>
      <c r="B93" s="56" t="s">
        <v>123</v>
      </c>
      <c r="C93" s="56" t="s">
        <v>124</v>
      </c>
      <c r="D93" s="56" t="s">
        <v>125</v>
      </c>
      <c r="E93" s="56" t="s">
        <v>126</v>
      </c>
      <c r="F93" s="56" t="s">
        <v>127</v>
      </c>
      <c r="G93" s="56" t="s">
        <v>128</v>
      </c>
      <c r="H93" s="56" t="s">
        <v>129</v>
      </c>
      <c r="I93" s="56" t="s">
        <v>130</v>
      </c>
      <c r="J93" s="56" t="s">
        <v>131</v>
      </c>
      <c r="K93" s="56" t="s">
        <v>132</v>
      </c>
      <c r="L93" s="56" t="s">
        <v>133</v>
      </c>
      <c r="M93" s="56" t="s">
        <v>134</v>
      </c>
      <c r="N93" s="56" t="s">
        <v>135</v>
      </c>
    </row>
    <row r="94" spans="1:18" ht="15" hidden="1" customHeight="1">
      <c r="A94" s="57" t="s">
        <v>157</v>
      </c>
      <c r="B94" s="75">
        <v>17714.75</v>
      </c>
      <c r="C94" s="75">
        <v>16361.75</v>
      </c>
      <c r="D94" s="75">
        <v>17549.349999999999</v>
      </c>
      <c r="E94" s="75">
        <v>18683.5</v>
      </c>
      <c r="F94" s="75">
        <v>17566.05</v>
      </c>
      <c r="G94" s="75">
        <v>16517.5</v>
      </c>
      <c r="H94" s="506">
        <v>18191.36</v>
      </c>
      <c r="I94" s="506">
        <v>20754.759999999998</v>
      </c>
      <c r="J94" s="75">
        <v>22701.14</v>
      </c>
      <c r="K94" s="75">
        <v>26342.62</v>
      </c>
      <c r="L94" s="75">
        <v>25519.09</v>
      </c>
      <c r="M94" s="75">
        <v>26163.33</v>
      </c>
      <c r="N94" s="44">
        <v>21807.076327561299</v>
      </c>
    </row>
    <row r="95" spans="1:18" ht="15" hidden="1" customHeight="1">
      <c r="A95" s="47" t="s">
        <v>158</v>
      </c>
      <c r="B95" s="79">
        <v>27465.25</v>
      </c>
      <c r="C95" s="79">
        <v>31526</v>
      </c>
      <c r="D95" s="79">
        <v>30739.57</v>
      </c>
      <c r="E95" s="79">
        <v>32460.560000000001</v>
      </c>
      <c r="F95" s="79">
        <v>28733.5</v>
      </c>
      <c r="G95" s="79">
        <v>25576.36</v>
      </c>
      <c r="H95" s="79">
        <v>27312.86</v>
      </c>
      <c r="I95" s="79">
        <v>24418.639999999999</v>
      </c>
      <c r="J95" s="79">
        <v>22655.23</v>
      </c>
      <c r="K95" s="79">
        <v>21792.62</v>
      </c>
      <c r="L95" s="79">
        <v>21255.23</v>
      </c>
      <c r="M95" s="79">
        <v>19422.5</v>
      </c>
      <c r="N95" s="48">
        <v>22830.5378486056</v>
      </c>
    </row>
    <row r="96" spans="1:18" ht="15" hidden="1" customHeight="1">
      <c r="A96" s="57" t="s">
        <v>159</v>
      </c>
      <c r="B96" s="75">
        <v>21461.190476190477</v>
      </c>
      <c r="C96" s="75">
        <v>24342.619047619046</v>
      </c>
      <c r="D96" s="75">
        <v>23016.136363636364</v>
      </c>
      <c r="E96" s="75">
        <v>22091.57894736842</v>
      </c>
      <c r="F96" s="75">
        <v>20370.68181818182</v>
      </c>
      <c r="G96" s="75">
        <v>19262.63157894737</v>
      </c>
      <c r="H96" s="75">
        <v>18612.5</v>
      </c>
      <c r="I96" s="75">
        <v>18645.227272727301</v>
      </c>
      <c r="J96" s="75">
        <v>20696.75</v>
      </c>
      <c r="K96" s="75">
        <v>21320.652173913044</v>
      </c>
      <c r="L96" s="75">
        <v>20700.227272727272</v>
      </c>
      <c r="M96" s="371">
        <v>22844.21</v>
      </c>
      <c r="N96" s="369">
        <v>21093.43</v>
      </c>
    </row>
    <row r="97" spans="1:14" ht="15" hidden="1" customHeight="1">
      <c r="A97" s="47" t="s">
        <v>188</v>
      </c>
      <c r="B97" s="79">
        <v>24659.32</v>
      </c>
      <c r="C97" s="79">
        <v>24326.25</v>
      </c>
      <c r="D97" s="79">
        <v>23337</v>
      </c>
      <c r="E97" s="79">
        <v>21694.047619047618</v>
      </c>
      <c r="F97" s="79">
        <v>20725</v>
      </c>
      <c r="G97" s="79">
        <v>20266</v>
      </c>
      <c r="H97" s="79">
        <v>19588.7</v>
      </c>
      <c r="I97" s="79">
        <v>21628.81</v>
      </c>
      <c r="J97" s="79">
        <v>22746.9</v>
      </c>
      <c r="K97" s="79">
        <v>23128.26</v>
      </c>
      <c r="L97" s="79">
        <v>22856.67</v>
      </c>
      <c r="M97" s="372">
        <v>22835</v>
      </c>
      <c r="N97" s="252">
        <v>22258.63</v>
      </c>
    </row>
    <row r="98" spans="1:14" ht="15" hidden="1" customHeight="1">
      <c r="A98" s="47" t="s">
        <v>161</v>
      </c>
      <c r="B98" s="79">
        <v>22071.59</v>
      </c>
      <c r="C98" s="79">
        <v>22809.25</v>
      </c>
      <c r="D98" s="79">
        <v>23098.33</v>
      </c>
      <c r="E98" s="79">
        <v>23421.75</v>
      </c>
      <c r="F98" s="79">
        <v>23313.75</v>
      </c>
      <c r="G98" s="79">
        <v>22773.81</v>
      </c>
      <c r="H98" s="79">
        <v>22382.83</v>
      </c>
      <c r="I98" s="79">
        <v>22294</v>
      </c>
      <c r="J98" s="79">
        <v>21124.55</v>
      </c>
      <c r="K98" s="79">
        <v>19909.13</v>
      </c>
      <c r="L98" s="79">
        <v>19969</v>
      </c>
      <c r="M98" s="79">
        <v>19825.71</v>
      </c>
      <c r="N98" s="48">
        <v>21892.65</v>
      </c>
    </row>
    <row r="99" spans="1:14" ht="15" hidden="1" customHeight="1">
      <c r="A99" s="47" t="s">
        <v>162</v>
      </c>
      <c r="B99" s="79">
        <v>19463.099999999999</v>
      </c>
      <c r="C99" s="79">
        <v>18292</v>
      </c>
      <c r="D99" s="79">
        <v>17460.45</v>
      </c>
      <c r="E99" s="79">
        <v>15985.5</v>
      </c>
      <c r="F99" s="79">
        <v>15827.37</v>
      </c>
      <c r="G99" s="79">
        <v>15015.227272727272</v>
      </c>
      <c r="H99" s="79">
        <v>14961.96</v>
      </c>
      <c r="I99" s="388">
        <v>15228.5</v>
      </c>
      <c r="J99" s="388">
        <v>15481.36</v>
      </c>
      <c r="K99" s="252">
        <v>15848.18</v>
      </c>
      <c r="L99" s="388">
        <v>14742.62</v>
      </c>
      <c r="M99" s="252">
        <v>14702.380952380952</v>
      </c>
      <c r="N99" s="252">
        <v>16070.158102766798</v>
      </c>
    </row>
    <row r="100" spans="1:14" ht="15" hidden="1" customHeight="1">
      <c r="A100" s="47" t="s">
        <v>163</v>
      </c>
      <c r="B100" s="79">
        <v>13777.25</v>
      </c>
      <c r="C100" s="79">
        <v>15654.29</v>
      </c>
      <c r="D100" s="79">
        <v>16995.952380952382</v>
      </c>
      <c r="E100" s="79">
        <v>17067.619047619046</v>
      </c>
      <c r="F100" s="79">
        <v>16745.75</v>
      </c>
      <c r="G100" s="79">
        <v>16985.227272727272</v>
      </c>
      <c r="H100" s="79">
        <v>17833.095238095237</v>
      </c>
      <c r="I100" s="388">
        <v>18413.409090909092</v>
      </c>
      <c r="J100" s="388">
        <v>19589.77</v>
      </c>
      <c r="K100" s="252">
        <v>20182.38</v>
      </c>
      <c r="L100" s="388">
        <v>21235</v>
      </c>
      <c r="M100" s="252">
        <v>21286.25</v>
      </c>
      <c r="N100" s="252">
        <v>18005.92885375494</v>
      </c>
    </row>
    <row r="101" spans="1:14" ht="15" hidden="1" customHeight="1">
      <c r="A101" s="47" t="s">
        <v>164</v>
      </c>
      <c r="B101" s="79">
        <v>20749.761904761905</v>
      </c>
      <c r="C101" s="388">
        <v>19491.5</v>
      </c>
      <c r="D101" s="388">
        <v>19831.521739130436</v>
      </c>
      <c r="E101" s="388">
        <v>19991.388888888891</v>
      </c>
      <c r="F101" s="388">
        <v>20230.95</v>
      </c>
      <c r="G101" s="388">
        <v>19701.81818181818</v>
      </c>
      <c r="H101" s="388">
        <v>20272.857142857141</v>
      </c>
      <c r="I101" s="388">
        <v>20570</v>
      </c>
      <c r="J101" s="388">
        <v>20855.476190476191</v>
      </c>
      <c r="K101" s="388">
        <v>20468.863636363636</v>
      </c>
      <c r="L101" s="388">
        <v>19574.545454545456</v>
      </c>
      <c r="M101" s="388">
        <v>19440</v>
      </c>
      <c r="N101" s="388">
        <v>20104.702380952382</v>
      </c>
    </row>
    <row r="102" spans="1:14" ht="15" hidden="1" customHeight="1">
      <c r="A102" s="47" t="s">
        <v>165</v>
      </c>
      <c r="B102" s="79">
        <v>20710.68181818182</v>
      </c>
      <c r="C102" s="388">
        <v>21693.5</v>
      </c>
      <c r="D102" s="388">
        <v>21214.047619047618</v>
      </c>
      <c r="E102" s="388">
        <v>21339.5</v>
      </c>
      <c r="F102" s="388">
        <v>20899.761904761905</v>
      </c>
      <c r="G102" s="388">
        <v>20663.099999999999</v>
      </c>
      <c r="H102" s="388">
        <v>19700.454545454544</v>
      </c>
      <c r="I102" s="388">
        <v>19278.41</v>
      </c>
      <c r="J102" s="388">
        <v>18998.75</v>
      </c>
      <c r="K102" s="388">
        <v>19129.130434782608</v>
      </c>
      <c r="L102" s="388">
        <v>19139.31818181818</v>
      </c>
      <c r="M102" s="388">
        <v>19242.63157894737</v>
      </c>
      <c r="N102" s="388">
        <v>20153.221343873516</v>
      </c>
    </row>
    <row r="103" spans="1:14" ht="15" hidden="1" customHeight="1">
      <c r="A103" s="49" t="s">
        <v>166</v>
      </c>
      <c r="B103" s="52">
        <v>20480</v>
      </c>
      <c r="C103" s="494">
        <v>21268</v>
      </c>
      <c r="D103" s="494">
        <v>21444.285714285714</v>
      </c>
      <c r="E103" s="494">
        <v>20683.75</v>
      </c>
      <c r="F103" s="494">
        <v>19530.952380952382</v>
      </c>
      <c r="G103" s="494">
        <v>19176.5</v>
      </c>
      <c r="H103" s="494">
        <v>17991.304347826088</v>
      </c>
      <c r="I103" s="494">
        <v>16577.142857142859</v>
      </c>
      <c r="J103" s="494">
        <v>16839.761904761905</v>
      </c>
      <c r="K103" s="494">
        <v>16603.043478260868</v>
      </c>
      <c r="L103" s="494">
        <v>16369.285714285714</v>
      </c>
      <c r="M103" s="494">
        <v>17100.75</v>
      </c>
      <c r="N103" s="494">
        <v>18643.478260869564</v>
      </c>
    </row>
    <row r="104" spans="1:14" ht="15" hidden="1" customHeight="1">
      <c r="A104" s="49" t="s">
        <v>167</v>
      </c>
      <c r="B104" s="52">
        <v>17071.136363636364</v>
      </c>
      <c r="C104" s="494">
        <v>16456.5</v>
      </c>
      <c r="D104" s="494">
        <v>15321.40909090909</v>
      </c>
      <c r="E104" s="494">
        <v>15039.35</v>
      </c>
      <c r="F104" s="494">
        <v>15408.526315789473</v>
      </c>
      <c r="G104" s="494">
        <v>16806.272727272728</v>
      </c>
      <c r="H104" s="494">
        <v>17450.347826086956</v>
      </c>
      <c r="I104" s="494">
        <v>17671.900000000001</v>
      </c>
      <c r="J104" s="494">
        <v>17945.954545454544</v>
      </c>
      <c r="K104" s="494">
        <v>18154.090909090908</v>
      </c>
      <c r="L104" s="494">
        <v>18567.904761904763</v>
      </c>
      <c r="M104" s="494">
        <v>19727.333333333332</v>
      </c>
      <c r="N104" s="494">
        <v>17158.464566929135</v>
      </c>
    </row>
    <row r="105" spans="1:14" ht="15" customHeight="1">
      <c r="A105" s="47" t="s">
        <v>168</v>
      </c>
      <c r="B105" s="79">
        <v>21955.45</v>
      </c>
      <c r="C105" s="79">
        <v>26717.3</v>
      </c>
      <c r="D105" s="79">
        <v>27396.304347826088</v>
      </c>
      <c r="E105" s="79">
        <v>28508.1</v>
      </c>
      <c r="F105" s="79">
        <v>32524.263157894737</v>
      </c>
      <c r="G105" s="79">
        <v>32677.73</v>
      </c>
      <c r="H105" s="79">
        <v>34183</v>
      </c>
      <c r="I105" s="79">
        <v>35252.620000000003</v>
      </c>
      <c r="J105" s="79">
        <v>35048.230000000003</v>
      </c>
      <c r="K105" s="79">
        <f>'Sn 가격및재고'!G2558</f>
        <v>37962.380952380954</v>
      </c>
      <c r="L105" s="388">
        <f>'Sn 가격및재고'!G2580</f>
        <v>39332.727272727272</v>
      </c>
      <c r="M105" s="388">
        <f>'Sn 가격및재고'!G2603</f>
        <v>39573.809523809527</v>
      </c>
      <c r="N105" s="526">
        <f>'Sn 가격및재고'!H2603</f>
        <v>32678.162055335968</v>
      </c>
    </row>
    <row r="106" spans="1:14" ht="15" customHeight="1">
      <c r="A106" s="58" t="s">
        <v>169</v>
      </c>
      <c r="B106" s="518">
        <v>41807</v>
      </c>
      <c r="C106" s="518">
        <f>'Sn 가격및재고'!G2644</f>
        <v>44117.75</v>
      </c>
      <c r="D106" s="518">
        <f>'Sn 가격및재고'!G2667</f>
        <v>44248.913043478264</v>
      </c>
      <c r="E106" s="518">
        <v>43121.58</v>
      </c>
      <c r="F106" s="518">
        <v>35944.76</v>
      </c>
      <c r="G106" s="401">
        <v>31776.75</v>
      </c>
      <c r="H106" s="401">
        <v>25173.1</v>
      </c>
      <c r="I106" s="610">
        <v>24511.360000000001</v>
      </c>
      <c r="J106" s="611">
        <v>21257.95</v>
      </c>
      <c r="K106" s="527"/>
      <c r="L106" s="527"/>
      <c r="M106" s="527"/>
      <c r="N106" s="529">
        <f>AVERAGE(B106:J106)</f>
        <v>34662.129227053141</v>
      </c>
    </row>
    <row r="107" spans="1:14" ht="15" customHeight="1">
      <c r="A107" s="61" t="s">
        <v>170</v>
      </c>
      <c r="B107" s="200">
        <f>B106-M105</f>
        <v>2233.1904761904734</v>
      </c>
      <c r="C107" s="200">
        <f>C106-B106</f>
        <v>2310.75</v>
      </c>
      <c r="D107" s="200">
        <f>D106-C106</f>
        <v>131.16304347826372</v>
      </c>
      <c r="E107" s="200">
        <f>E106-P105</f>
        <v>43121.58</v>
      </c>
      <c r="F107" s="200">
        <f>F106-E106</f>
        <v>-7176.82</v>
      </c>
      <c r="G107" s="200">
        <f>G106-F106</f>
        <v>-4168.010000000002</v>
      </c>
      <c r="H107" s="200">
        <f>H106-G106</f>
        <v>-6603.6500000000015</v>
      </c>
      <c r="I107" s="200">
        <f>I106-H106</f>
        <v>-661.73999999999796</v>
      </c>
      <c r="J107" s="200">
        <f>J106-I106</f>
        <v>-3253.41</v>
      </c>
      <c r="K107" s="200"/>
      <c r="L107" s="200"/>
      <c r="M107" s="200"/>
      <c r="N107" s="59"/>
    </row>
    <row r="109" spans="1:14" ht="15" customHeight="1">
      <c r="A109" s="54" t="s">
        <v>189</v>
      </c>
    </row>
    <row r="110" spans="1:14" ht="15" customHeight="1">
      <c r="A110" s="55" t="s">
        <v>122</v>
      </c>
      <c r="B110" s="56" t="s">
        <v>123</v>
      </c>
      <c r="C110" s="56" t="s">
        <v>124</v>
      </c>
      <c r="D110" s="56" t="s">
        <v>125</v>
      </c>
      <c r="E110" s="56" t="s">
        <v>126</v>
      </c>
      <c r="F110" s="56" t="s">
        <v>127</v>
      </c>
      <c r="G110" s="56" t="s">
        <v>128</v>
      </c>
      <c r="H110" s="56" t="s">
        <v>129</v>
      </c>
      <c r="I110" s="56" t="s">
        <v>130</v>
      </c>
      <c r="J110" s="56" t="s">
        <v>131</v>
      </c>
      <c r="K110" s="56" t="s">
        <v>132</v>
      </c>
      <c r="L110" s="56" t="s">
        <v>133</v>
      </c>
      <c r="M110" s="56" t="s">
        <v>134</v>
      </c>
      <c r="N110" s="56" t="s">
        <v>135</v>
      </c>
    </row>
    <row r="111" spans="1:14" ht="15" hidden="1" customHeight="1">
      <c r="A111" s="49" t="s">
        <v>190</v>
      </c>
      <c r="B111" s="75">
        <v>5350</v>
      </c>
      <c r="C111" s="75">
        <v>5370</v>
      </c>
      <c r="D111" s="75">
        <v>5475.454545454545</v>
      </c>
      <c r="E111" s="75">
        <v>5510</v>
      </c>
      <c r="F111" s="75">
        <v>5439.0476190476193</v>
      </c>
      <c r="G111" s="75">
        <v>5372.6190476190477</v>
      </c>
      <c r="H111" s="506">
        <v>5418.181818181818</v>
      </c>
      <c r="I111" s="506">
        <v>5462.5</v>
      </c>
      <c r="J111" s="75">
        <v>5513</v>
      </c>
      <c r="K111" s="75">
        <v>5606.521739130435</v>
      </c>
      <c r="L111" s="75">
        <v>5634.782608695652</v>
      </c>
      <c r="M111" s="75">
        <v>5538.8888888888887</v>
      </c>
      <c r="N111" s="44">
        <v>5476.52</v>
      </c>
    </row>
    <row r="112" spans="1:14" ht="15" hidden="1" customHeight="1">
      <c r="A112" s="49" t="s">
        <v>191</v>
      </c>
      <c r="B112" s="79">
        <v>5536.818181818182</v>
      </c>
      <c r="C112" s="79">
        <v>5883.333333333333</v>
      </c>
      <c r="D112" s="79">
        <v>5792.105263157895</v>
      </c>
      <c r="E112" s="79">
        <v>5831.818181818182</v>
      </c>
      <c r="F112" s="79">
        <v>6310</v>
      </c>
      <c r="G112" s="79">
        <v>6376.1904761904761</v>
      </c>
      <c r="H112" s="79">
        <v>6313.04347826087</v>
      </c>
      <c r="I112" s="79">
        <v>6565</v>
      </c>
      <c r="J112" s="79">
        <v>6522.727272727273</v>
      </c>
      <c r="K112" s="79">
        <v>6467.391304347826</v>
      </c>
      <c r="L112" s="79">
        <v>5852.5</v>
      </c>
      <c r="M112" s="79">
        <v>4838.0952380952385</v>
      </c>
      <c r="N112" s="48">
        <v>6028.3858267716532</v>
      </c>
    </row>
    <row r="113" spans="1:14" ht="15" hidden="1" customHeight="1">
      <c r="A113" s="49" t="s">
        <v>192</v>
      </c>
      <c r="B113" s="75">
        <v>4266.666666666667</v>
      </c>
      <c r="C113" s="75">
        <v>4440</v>
      </c>
      <c r="D113" s="75">
        <v>4386.363636363636</v>
      </c>
      <c r="E113" s="75">
        <v>4178.75</v>
      </c>
      <c r="F113" s="75">
        <v>4517.105263157895</v>
      </c>
      <c r="G113" s="75">
        <v>4628.409090909091</v>
      </c>
      <c r="H113" s="75">
        <v>5101.086956521739</v>
      </c>
      <c r="I113" s="75">
        <v>5820</v>
      </c>
      <c r="J113" s="75">
        <v>5761.363636363636</v>
      </c>
      <c r="K113" s="75">
        <v>6232.954545454545</v>
      </c>
      <c r="L113" s="75">
        <v>6309.5238095238092</v>
      </c>
      <c r="M113" s="371">
        <v>5928.5714285714284</v>
      </c>
      <c r="N113" s="369">
        <v>5141.205533596838</v>
      </c>
    </row>
    <row r="114" spans="1:14" ht="15" hidden="1" customHeight="1">
      <c r="A114" s="49" t="s">
        <v>193</v>
      </c>
      <c r="B114" s="79">
        <v>6120</v>
      </c>
      <c r="C114" s="79">
        <v>6465</v>
      </c>
      <c r="D114" s="79">
        <v>6577.173913043478</v>
      </c>
      <c r="E114" s="79">
        <v>8057.5</v>
      </c>
      <c r="F114" s="79">
        <v>9415.78947368421</v>
      </c>
      <c r="G114" s="79">
        <v>8370.454545454546</v>
      </c>
      <c r="H114" s="79">
        <v>8536.363636363636</v>
      </c>
      <c r="I114" s="79">
        <v>9320.2380952380954</v>
      </c>
      <c r="J114" s="79">
        <v>10204.545454545454</v>
      </c>
      <c r="K114" s="79">
        <v>10242.857142857143</v>
      </c>
      <c r="L114" s="79">
        <v>11390.90909090909</v>
      </c>
      <c r="M114" s="372">
        <v>12097.619047619048</v>
      </c>
      <c r="N114" s="252">
        <v>8912.845849802372</v>
      </c>
    </row>
    <row r="115" spans="1:14" ht="15" hidden="1" customHeight="1">
      <c r="A115" s="49" t="s">
        <v>175</v>
      </c>
      <c r="B115" s="79">
        <v>12955</v>
      </c>
      <c r="C115" s="79">
        <v>13875</v>
      </c>
      <c r="D115" s="79">
        <v>15286.95652173913</v>
      </c>
      <c r="E115" s="79">
        <v>16966.666666666668</v>
      </c>
      <c r="F115" s="79">
        <v>16370</v>
      </c>
      <c r="G115" s="79">
        <v>15511.363636363636</v>
      </c>
      <c r="H115" s="79">
        <v>14071.428571428571</v>
      </c>
      <c r="I115" s="79">
        <v>14750</v>
      </c>
      <c r="J115" s="79">
        <v>15331.818181818182</v>
      </c>
      <c r="K115" s="79">
        <v>15119.047619047618</v>
      </c>
      <c r="L115" s="79">
        <v>14000</v>
      </c>
      <c r="M115" s="79">
        <v>13240</v>
      </c>
      <c r="N115" s="48">
        <v>14780.278884462152</v>
      </c>
    </row>
    <row r="116" spans="1:14" ht="15" hidden="1" customHeight="1">
      <c r="A116" s="49" t="s">
        <v>176</v>
      </c>
      <c r="B116" s="79">
        <v>12185.714285714286</v>
      </c>
      <c r="C116" s="79">
        <v>12278.571428571429</v>
      </c>
      <c r="D116" s="79">
        <v>12518.181818181818</v>
      </c>
      <c r="E116" s="79">
        <v>12750</v>
      </c>
      <c r="F116" s="79">
        <v>13172.727272727272</v>
      </c>
      <c r="G116" s="79">
        <v>13452.631578947368</v>
      </c>
      <c r="H116" s="79">
        <v>13029.545454545454</v>
      </c>
      <c r="I116" s="388">
        <v>12522.727272727272</v>
      </c>
      <c r="J116" s="388">
        <v>12705</v>
      </c>
      <c r="K116" s="252">
        <v>12667.391304347826</v>
      </c>
      <c r="L116" s="388">
        <v>12218.181818181818</v>
      </c>
      <c r="M116" s="252">
        <v>12100</v>
      </c>
      <c r="N116" s="252">
        <v>12631.349206349207</v>
      </c>
    </row>
    <row r="117" spans="1:14" ht="15" hidden="1" customHeight="1">
      <c r="A117" s="49" t="s">
        <v>194</v>
      </c>
      <c r="B117" s="79">
        <v>11588.636363636364</v>
      </c>
      <c r="C117" s="79">
        <v>11712.5</v>
      </c>
      <c r="D117" s="79">
        <v>10900</v>
      </c>
      <c r="E117" s="79">
        <v>10800</v>
      </c>
      <c r="F117" s="79">
        <v>10414.285714285714</v>
      </c>
      <c r="G117" s="79">
        <v>10210</v>
      </c>
      <c r="H117" s="79">
        <v>9763.04347826087</v>
      </c>
      <c r="I117" s="388">
        <v>9973.8095238095229</v>
      </c>
      <c r="J117" s="388">
        <v>10400</v>
      </c>
      <c r="K117" s="252">
        <v>10400</v>
      </c>
      <c r="L117" s="388">
        <v>10216.666666666666</v>
      </c>
      <c r="M117" s="252">
        <v>10150</v>
      </c>
      <c r="N117" s="252">
        <v>10537.747035573122</v>
      </c>
    </row>
    <row r="118" spans="1:14" ht="15" hidden="1" customHeight="1">
      <c r="A118" s="49" t="s">
        <v>195</v>
      </c>
      <c r="B118" s="79">
        <v>9593.181818181818</v>
      </c>
      <c r="C118" s="388">
        <v>9747.5</v>
      </c>
      <c r="D118" s="388">
        <v>9763.0952380952385</v>
      </c>
      <c r="E118" s="388">
        <v>9652.65</v>
      </c>
      <c r="F118" s="388">
        <v>9450</v>
      </c>
      <c r="G118" s="388">
        <v>9554.7619047619046</v>
      </c>
      <c r="H118" s="388">
        <v>9460.8695652173919</v>
      </c>
      <c r="I118" s="388">
        <v>9437.5</v>
      </c>
      <c r="J118" s="388">
        <v>9454.545454545454</v>
      </c>
      <c r="K118" s="388">
        <v>9386.95652173913</v>
      </c>
      <c r="L118" s="388">
        <v>9050</v>
      </c>
      <c r="M118" s="388">
        <v>9050</v>
      </c>
      <c r="N118" s="388">
        <v>9466.5138339920941</v>
      </c>
    </row>
    <row r="119" spans="1:14" ht="15" hidden="1" customHeight="1">
      <c r="A119" s="49" t="s">
        <v>196</v>
      </c>
      <c r="B119" s="79">
        <v>8788.0952380952385</v>
      </c>
      <c r="C119" s="388">
        <v>7915</v>
      </c>
      <c r="D119" s="388">
        <v>8293.181818181818</v>
      </c>
      <c r="E119" s="388">
        <v>8462.5</v>
      </c>
      <c r="F119" s="388">
        <v>8625</v>
      </c>
      <c r="G119" s="388">
        <v>8625</v>
      </c>
      <c r="H119" s="388">
        <v>7516.304347826087</v>
      </c>
      <c r="I119" s="388">
        <v>7350</v>
      </c>
      <c r="J119" s="388">
        <v>7350</v>
      </c>
      <c r="K119" s="388">
        <v>6800</v>
      </c>
      <c r="L119" s="388">
        <v>5895.2380952380954</v>
      </c>
      <c r="M119" s="388">
        <v>5247.6190476190477</v>
      </c>
      <c r="N119" s="388">
        <v>7562.648221343874</v>
      </c>
    </row>
    <row r="120" spans="1:14" ht="15" hidden="1" customHeight="1">
      <c r="A120" s="49" t="s">
        <v>197</v>
      </c>
      <c r="B120" s="52">
        <v>5205</v>
      </c>
      <c r="C120" s="494">
        <v>5300</v>
      </c>
      <c r="D120" s="494">
        <v>5234.782608695652</v>
      </c>
      <c r="E120" s="494">
        <v>5616.666666666667</v>
      </c>
      <c r="F120" s="494">
        <v>6285</v>
      </c>
      <c r="G120" s="494">
        <v>6268.181818181818</v>
      </c>
      <c r="H120" s="494">
        <v>6557.1428571428569</v>
      </c>
      <c r="I120" s="494">
        <v>6954.545454545455</v>
      </c>
      <c r="J120" s="494">
        <v>7425</v>
      </c>
      <c r="K120" s="494">
        <v>7647.6190476190477</v>
      </c>
      <c r="L120" s="494">
        <v>7636.363636363636</v>
      </c>
      <c r="M120" s="494">
        <v>7350</v>
      </c>
      <c r="N120" s="494">
        <v>6458.8235294117649</v>
      </c>
    </row>
    <row r="121" spans="1:14" ht="15" hidden="1" customHeight="1">
      <c r="A121" s="49" t="s">
        <v>198</v>
      </c>
      <c r="B121" s="52">
        <v>7342.6190476190477</v>
      </c>
      <c r="C121" s="494">
        <v>7740</v>
      </c>
      <c r="D121" s="494">
        <v>8445.652173913044</v>
      </c>
      <c r="E121" s="494">
        <v>8950</v>
      </c>
      <c r="F121" s="494">
        <v>8950</v>
      </c>
      <c r="G121" s="494">
        <v>8769.318181818182</v>
      </c>
      <c r="H121" s="494">
        <v>8032.1428571428569</v>
      </c>
      <c r="I121" s="494">
        <v>8351.136363636364</v>
      </c>
      <c r="J121" s="494">
        <v>8475</v>
      </c>
      <c r="K121" s="494">
        <v>8189.772727272727</v>
      </c>
      <c r="L121" s="494">
        <v>8072.727272727273</v>
      </c>
      <c r="M121" s="494">
        <v>8168.4210526315792</v>
      </c>
      <c r="N121" s="494">
        <v>8287.9761904761908</v>
      </c>
    </row>
    <row r="122" spans="1:14" ht="15" hidden="1" customHeight="1">
      <c r="A122" s="49" t="s">
        <v>199</v>
      </c>
      <c r="B122" s="52">
        <v>8237.5</v>
      </c>
      <c r="C122" s="494">
        <v>8562.5</v>
      </c>
      <c r="D122" s="494">
        <v>8708.3333333333339</v>
      </c>
      <c r="E122" s="494">
        <v>8426.25</v>
      </c>
      <c r="F122" s="494">
        <v>8233.3333333333339</v>
      </c>
      <c r="G122" s="494">
        <v>8228.5714285714294</v>
      </c>
      <c r="H122" s="494">
        <v>7998.863636363636</v>
      </c>
      <c r="I122" s="494">
        <v>8260.2272727272721</v>
      </c>
      <c r="J122" s="494">
        <v>8555</v>
      </c>
      <c r="K122" s="494">
        <v>8435.8695652173919</v>
      </c>
      <c r="L122" s="494">
        <v>8203.4090909090901</v>
      </c>
      <c r="M122" s="494">
        <v>8005.2631578947367</v>
      </c>
      <c r="N122" s="494">
        <v>8320.0592885375499</v>
      </c>
    </row>
    <row r="123" spans="1:14" ht="15" hidden="1" customHeight="1">
      <c r="A123" s="49" t="s">
        <v>200</v>
      </c>
      <c r="B123" s="52">
        <v>7945.454545454545</v>
      </c>
      <c r="C123" s="494">
        <v>7900</v>
      </c>
      <c r="D123" s="494">
        <v>7619.0476190476193</v>
      </c>
      <c r="E123" s="494">
        <v>7182.5</v>
      </c>
      <c r="F123" s="494">
        <v>7003.5714285714284</v>
      </c>
      <c r="G123" s="494">
        <v>6512</v>
      </c>
      <c r="H123" s="494">
        <v>6106.739130434783</v>
      </c>
      <c r="I123" s="494">
        <v>6013.0952380952385</v>
      </c>
      <c r="J123" s="494">
        <v>5920.2380952380954</v>
      </c>
      <c r="K123" s="494">
        <v>6183.152173913043</v>
      </c>
      <c r="L123" s="494">
        <v>6252.3809523809523</v>
      </c>
      <c r="M123" s="494">
        <v>6095</v>
      </c>
      <c r="N123" s="494">
        <v>6720.286561264822</v>
      </c>
    </row>
    <row r="124" spans="1:14" ht="15" hidden="1" customHeight="1">
      <c r="A124" s="49" t="s">
        <v>167</v>
      </c>
      <c r="B124" s="52">
        <v>5913.636363636364</v>
      </c>
      <c r="C124" s="494">
        <v>6216.666666666667</v>
      </c>
      <c r="D124" s="494">
        <v>6367.045454545455</v>
      </c>
      <c r="E124" s="494">
        <v>5907.25</v>
      </c>
      <c r="F124" s="494">
        <v>5689.4736842105267</v>
      </c>
      <c r="G124" s="494">
        <v>5468.522727272727</v>
      </c>
      <c r="H124" s="494">
        <v>5309.782608695652</v>
      </c>
      <c r="I124" s="494">
        <v>5457.5</v>
      </c>
      <c r="J124" s="494">
        <v>5797.727272727273</v>
      </c>
      <c r="K124" s="494">
        <v>5969.318181818182</v>
      </c>
      <c r="L124" s="494">
        <v>6254.7619047619046</v>
      </c>
      <c r="M124" s="494">
        <v>6567.2619047619046</v>
      </c>
      <c r="N124" s="494">
        <v>5908.588235294118</v>
      </c>
    </row>
    <row r="125" spans="1:14" ht="15" customHeight="1">
      <c r="A125" s="47" t="s">
        <v>168</v>
      </c>
      <c r="B125" s="79">
        <v>7680</v>
      </c>
      <c r="C125" s="79">
        <v>9058.75</v>
      </c>
      <c r="D125" s="79">
        <v>11443.478260869566</v>
      </c>
      <c r="E125" s="79">
        <v>10752.5</v>
      </c>
      <c r="F125" s="79">
        <v>9989.4736842105267</v>
      </c>
      <c r="G125" s="79">
        <v>10045.450000000001</v>
      </c>
      <c r="H125" s="79">
        <v>10752.27</v>
      </c>
      <c r="I125" s="79">
        <v>11889.29</v>
      </c>
      <c r="J125" s="79">
        <v>12523.86</v>
      </c>
      <c r="K125" s="79">
        <f>'Sb 안티모니'!E3851</f>
        <v>13271.428571428571</v>
      </c>
      <c r="L125" s="388">
        <f>'Sb 안티모니'!E3873</f>
        <v>13154.545454545454</v>
      </c>
      <c r="M125" s="526">
        <v>13235.714285714286</v>
      </c>
      <c r="N125" s="526">
        <v>11192.193675889328</v>
      </c>
    </row>
    <row r="126" spans="1:14" ht="15" customHeight="1">
      <c r="A126" s="58" t="s">
        <v>169</v>
      </c>
      <c r="B126" s="518">
        <v>13360</v>
      </c>
      <c r="C126" s="518">
        <f>'Sb 안티모니'!E3937</f>
        <v>13482.5</v>
      </c>
      <c r="D126" s="518">
        <f>'Sb 안티모니'!E3960</f>
        <v>14659.782608695652</v>
      </c>
      <c r="E126" s="518">
        <v>14941.43</v>
      </c>
      <c r="F126" s="518">
        <v>13716.9</v>
      </c>
      <c r="G126" s="401">
        <v>13376.55</v>
      </c>
      <c r="H126" s="401">
        <v>13805.56</v>
      </c>
      <c r="I126" s="610">
        <v>13186.67</v>
      </c>
      <c r="J126" s="479">
        <v>12784.44</v>
      </c>
      <c r="K126" s="527"/>
      <c r="L126" s="527"/>
      <c r="M126" s="527"/>
      <c r="N126" s="529">
        <f>AVERAGE(B126:J126)</f>
        <v>13701.536956521739</v>
      </c>
    </row>
    <row r="127" spans="1:14" ht="15" customHeight="1">
      <c r="A127" s="61" t="s">
        <v>170</v>
      </c>
      <c r="B127" s="200">
        <f>B126-M125</f>
        <v>124.28571428571377</v>
      </c>
      <c r="C127" s="200">
        <f t="shared" ref="C127:I127" si="5">C126-B126</f>
        <v>122.5</v>
      </c>
      <c r="D127" s="200">
        <f t="shared" si="5"/>
        <v>1177.282608695652</v>
      </c>
      <c r="E127" s="200">
        <f t="shared" si="5"/>
        <v>281.64739130434828</v>
      </c>
      <c r="F127" s="200">
        <f t="shared" si="5"/>
        <v>-1224.5300000000007</v>
      </c>
      <c r="G127" s="200">
        <f t="shared" si="5"/>
        <v>-340.35000000000036</v>
      </c>
      <c r="H127" s="200">
        <f t="shared" si="5"/>
        <v>429.01000000000022</v>
      </c>
      <c r="I127" s="200">
        <f t="shared" si="5"/>
        <v>-618.88999999999942</v>
      </c>
      <c r="J127" s="200">
        <f>J126-I126</f>
        <v>-402.22999999999956</v>
      </c>
      <c r="K127" s="200"/>
      <c r="L127" s="200"/>
      <c r="M127" s="200"/>
      <c r="N127" s="59"/>
    </row>
    <row r="133" spans="7:7" ht="15" customHeight="1">
      <c r="G133" s="511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827" t="s">
        <v>201</v>
      </c>
      <c r="B3" s="827"/>
      <c r="C3" s="827"/>
      <c r="D3" s="827"/>
      <c r="E3" s="827"/>
      <c r="F3" s="827"/>
      <c r="G3" s="827"/>
      <c r="H3" s="827"/>
      <c r="I3" s="827"/>
    </row>
    <row r="5" spans="1:9" ht="18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cp:lastPrinted>2022-10-04T00:31:56Z</cp:lastPrinted>
  <dcterms:created xsi:type="dcterms:W3CDTF">2002-04-26T04:09:18Z</dcterms:created>
  <dcterms:modified xsi:type="dcterms:W3CDTF">2022-10-20T23:31:52Z</dcterms:modified>
  <cp:category/>
  <cp:contentStatus/>
</cp:coreProperties>
</file>